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uben\C#\MVC\HR-Payroll\"/>
    </mc:Choice>
  </mc:AlternateContent>
  <bookViews>
    <workbookView xWindow="0" yWindow="0" windowWidth="19290" windowHeight="5250"/>
  </bookViews>
  <sheets>
    <sheet name="1604C-1" sheetId="1" r:id="rId1"/>
    <sheet name="1604C-2" sheetId="2" r:id="rId2"/>
  </sheets>
  <calcPr calcId="152511"/>
</workbook>
</file>

<file path=xl/calcChain.xml><?xml version="1.0" encoding="utf-8"?>
<calcChain xmlns="http://schemas.openxmlformats.org/spreadsheetml/2006/main">
  <c r="AY17" i="2" l="1"/>
  <c r="AX17" i="2"/>
  <c r="AW17" i="2"/>
  <c r="AV17" i="2"/>
  <c r="AU17" i="2"/>
  <c r="AT17" i="2"/>
  <c r="AS17" i="2"/>
  <c r="AQ17" i="2"/>
  <c r="AP17" i="2"/>
  <c r="AN17" i="2"/>
  <c r="AM17" i="2"/>
  <c r="AL17" i="2"/>
  <c r="AK17" i="2"/>
  <c r="AJ17" i="2"/>
  <c r="AI17" i="2"/>
  <c r="AH17" i="2"/>
  <c r="AG17" i="2"/>
  <c r="AF17" i="2"/>
  <c r="X17" i="2"/>
  <c r="W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AR16" i="2"/>
  <c r="AO16" i="2"/>
  <c r="AE16" i="2" s="1"/>
  <c r="Y16" i="2"/>
  <c r="V16" i="2"/>
  <c r="H16" i="2" s="1"/>
  <c r="AR15" i="2"/>
  <c r="AO15" i="2"/>
  <c r="AE15" i="2"/>
  <c r="Y15" i="2"/>
  <c r="V15" i="2"/>
  <c r="H15" i="2" s="1"/>
  <c r="AR14" i="2"/>
  <c r="AR17" i="2" s="1"/>
  <c r="AO14" i="2"/>
  <c r="AE14" i="2" s="1"/>
  <c r="AE17" i="2" s="1"/>
  <c r="Y14" i="2"/>
  <c r="Y17" i="2" s="1"/>
  <c r="V14" i="2"/>
  <c r="V17" i="2" s="1"/>
  <c r="AJ23" i="1"/>
  <c r="AI23" i="1"/>
  <c r="AH23" i="1"/>
  <c r="AE23" i="1"/>
  <c r="AD23" i="1"/>
  <c r="AC23" i="1"/>
  <c r="AA23" i="1"/>
  <c r="Z23" i="1"/>
  <c r="Y23" i="1"/>
  <c r="X23" i="1"/>
  <c r="P23" i="1"/>
  <c r="O23" i="1"/>
  <c r="N23" i="1"/>
  <c r="L23" i="1"/>
  <c r="K23" i="1"/>
  <c r="J23" i="1"/>
  <c r="I23" i="1"/>
  <c r="AL22" i="1"/>
  <c r="AK22" i="1"/>
  <c r="AM22" i="1" s="1"/>
  <c r="AF22" i="1"/>
  <c r="AB22" i="1"/>
  <c r="W22" i="1" s="1"/>
  <c r="Q22" i="1"/>
  <c r="AG22" i="1" s="1"/>
  <c r="M22" i="1"/>
  <c r="H22" i="1"/>
  <c r="AL21" i="1"/>
  <c r="AK21" i="1"/>
  <c r="AM21" i="1" s="1"/>
  <c r="AF21" i="1"/>
  <c r="AB21" i="1"/>
  <c r="W21" i="1" s="1"/>
  <c r="Q21" i="1"/>
  <c r="AG21" i="1" s="1"/>
  <c r="M21" i="1"/>
  <c r="AL20" i="1"/>
  <c r="AK20" i="1"/>
  <c r="AM20" i="1" s="1"/>
  <c r="AF20" i="1"/>
  <c r="AB20" i="1"/>
  <c r="W20" i="1" s="1"/>
  <c r="Q20" i="1"/>
  <c r="AG20" i="1" s="1"/>
  <c r="M20" i="1"/>
  <c r="H20" i="1"/>
  <c r="AL19" i="1"/>
  <c r="AK19" i="1"/>
  <c r="AM19" i="1" s="1"/>
  <c r="AF19" i="1"/>
  <c r="AB19" i="1"/>
  <c r="W19" i="1" s="1"/>
  <c r="Q19" i="1"/>
  <c r="AG19" i="1" s="1"/>
  <c r="M19" i="1"/>
  <c r="AL18" i="1"/>
  <c r="AK18" i="1"/>
  <c r="AM18" i="1" s="1"/>
  <c r="AF18" i="1"/>
  <c r="AB18" i="1"/>
  <c r="W18" i="1" s="1"/>
  <c r="Q18" i="1"/>
  <c r="AG18" i="1" s="1"/>
  <c r="M18" i="1"/>
  <c r="H18" i="1"/>
  <c r="AL17" i="1"/>
  <c r="AK17" i="1"/>
  <c r="AM17" i="1" s="1"/>
  <c r="AF17" i="1"/>
  <c r="AB17" i="1"/>
  <c r="W17" i="1" s="1"/>
  <c r="Q17" i="1"/>
  <c r="AG17" i="1" s="1"/>
  <c r="M17" i="1"/>
  <c r="H17" i="1"/>
  <c r="AL16" i="1"/>
  <c r="AK16" i="1"/>
  <c r="AM16" i="1" s="1"/>
  <c r="AF16" i="1"/>
  <c r="AB16" i="1"/>
  <c r="W16" i="1" s="1"/>
  <c r="Q16" i="1"/>
  <c r="AG16" i="1" s="1"/>
  <c r="M16" i="1"/>
  <c r="H16" i="1"/>
  <c r="AL15" i="1"/>
  <c r="AK15" i="1"/>
  <c r="AM15" i="1" s="1"/>
  <c r="AF15" i="1"/>
  <c r="AB15" i="1"/>
  <c r="W15" i="1" s="1"/>
  <c r="Q15" i="1"/>
  <c r="AG15" i="1" s="1"/>
  <c r="M15" i="1"/>
  <c r="H15" i="1"/>
  <c r="AL14" i="1"/>
  <c r="AL23" i="1" s="1"/>
  <c r="AK14" i="1"/>
  <c r="AM14" i="1" s="1"/>
  <c r="AF14" i="1"/>
  <c r="AF23" i="1" s="1"/>
  <c r="AB14" i="1"/>
  <c r="AB23" i="1" s="1"/>
  <c r="Q14" i="1"/>
  <c r="Q23" i="1" s="1"/>
  <c r="M14" i="1"/>
  <c r="M23" i="1" s="1"/>
  <c r="H14" i="1"/>
  <c r="AM23" i="1" l="1"/>
  <c r="H19" i="1"/>
  <c r="H23" i="1" s="1"/>
  <c r="H21" i="1"/>
  <c r="AK23" i="1"/>
  <c r="AG14" i="1"/>
  <c r="AG23" i="1" s="1"/>
  <c r="W14" i="1"/>
  <c r="W23" i="1" s="1"/>
  <c r="AO17" i="2"/>
  <c r="H14" i="2"/>
  <c r="H17" i="2" s="1"/>
</calcChain>
</file>

<file path=xl/sharedStrings.xml><?xml version="1.0" encoding="utf-8"?>
<sst xmlns="http://schemas.openxmlformats.org/spreadsheetml/2006/main" count="526" uniqueCount="261">
  <si>
    <t>BIR FORM 1604C - SCHEDULE 1</t>
  </si>
  <si>
    <t>ALPHABETICAL LIST EMPLOYEES (Declared and Certified using BIR Form No. 2316)</t>
  </si>
  <si>
    <t>AS OF DECEMBER 31, 2020</t>
  </si>
  <si>
    <t>TIN : 222-223-333-000</t>
  </si>
  <si>
    <t>WITHHOLDING AGENT'S NAME: FOR DEMO ONLY</t>
  </si>
  <si>
    <t>P   R   E   S   E   N   T       E   M   P   L   O   Y   E   R</t>
  </si>
  <si>
    <t>P   R   E   V   I   O   U   S       E   M   P   L   O   Y   E   R</t>
  </si>
  <si>
    <t>SEQ</t>
  </si>
  <si>
    <t>NAME OF EMPLOYEES</t>
  </si>
  <si>
    <t>NATIONALITY/</t>
  </si>
  <si>
    <t>CURRENT</t>
  </si>
  <si>
    <t>REASON OF</t>
  </si>
  <si>
    <t>GROSS</t>
  </si>
  <si>
    <t>N O N - T A X A B L E</t>
  </si>
  <si>
    <t>T A X A B L E</t>
  </si>
  <si>
    <t>T  A  X  A  B  L  E</t>
  </si>
  <si>
    <t>TAX WITHHELD</t>
  </si>
  <si>
    <t>Y E A R - E N D   A D J U S T M E N T (16a or 16b)</t>
  </si>
  <si>
    <t>SUBSTITUTED FILING</t>
  </si>
  <si>
    <t>NO</t>
  </si>
  <si>
    <t>(Last Name, First Name, Middle Name)</t>
  </si>
  <si>
    <t>RESIDENT</t>
  </si>
  <si>
    <t>EMPLOYMENT</t>
  </si>
  <si>
    <t>SEPARATION (**)</t>
  </si>
  <si>
    <t>COMPENSATION</t>
  </si>
  <si>
    <t>13th MONTH</t>
  </si>
  <si>
    <t>DE MINIMIS</t>
  </si>
  <si>
    <t>SSS,GSIS,PHIC,PAG-IBIG</t>
  </si>
  <si>
    <t>SALARIES (P250K &amp; below)</t>
  </si>
  <si>
    <t>TOTAL NON-TAXABLE/EXEMPT</t>
  </si>
  <si>
    <t>BASIC SALARY</t>
  </si>
  <si>
    <t>13th MONTH PAY</t>
  </si>
  <si>
    <t>SALARIES &amp; OTHER</t>
  </si>
  <si>
    <t>TOTAL TAXABLE</t>
  </si>
  <si>
    <t>TAXPAYER</t>
  </si>
  <si>
    <t xml:space="preserve">EMPLOYMENT </t>
  </si>
  <si>
    <t>PERIOD OF EMPLOYMENT</t>
  </si>
  <si>
    <t>SSS,GSIS,PHIC &amp; Pag-ibig</t>
  </si>
  <si>
    <t>SALARIES (P250K &amp; below) &amp;</t>
  </si>
  <si>
    <t>TOTAL NON-TAXABLE/</t>
  </si>
  <si>
    <t>TAX</t>
  </si>
  <si>
    <t>(JAN. - NOV.)</t>
  </si>
  <si>
    <t>AMOUNT W/HELD</t>
  </si>
  <si>
    <t>OVER WITHHELD TAX</t>
  </si>
  <si>
    <t>AMOUNT OF TAX</t>
  </si>
  <si>
    <t>YES/NO</t>
  </si>
  <si>
    <t>(for foreigners only)</t>
  </si>
  <si>
    <t>STATUS (*)</t>
  </si>
  <si>
    <t>From</t>
  </si>
  <si>
    <t>To</t>
  </si>
  <si>
    <t>INCOME</t>
  </si>
  <si>
    <t xml:space="preserve">PAY &amp; OTHER </t>
  </si>
  <si>
    <t>BENEFITS</t>
  </si>
  <si>
    <t>CONTRIBUTION &amp; UNION DUES</t>
  </si>
  <si>
    <t>&amp; OTHER FORMS OF</t>
  </si>
  <si>
    <t>COMPENSATION INCOME</t>
  </si>
  <si>
    <t>(Net of SSS,GSIS,PHIC,</t>
  </si>
  <si>
    <t>&amp; OTHER BENEFITS</t>
  </si>
  <si>
    <t>FORMS OF</t>
  </si>
  <si>
    <t>IDENTIFICATION</t>
  </si>
  <si>
    <t>SEPARATION,</t>
  </si>
  <si>
    <t>Contr. and Union Dues</t>
  </si>
  <si>
    <t>OTHER FORMS OF</t>
  </si>
  <si>
    <t>EXEMPT COMPENSATION</t>
  </si>
  <si>
    <t>DUE</t>
  </si>
  <si>
    <t>PREVIOUS</t>
  </si>
  <si>
    <t>PRESENT</t>
  </si>
  <si>
    <t>&amp; PAID FOR IN</t>
  </si>
  <si>
    <t>REFUNDED TO</t>
  </si>
  <si>
    <t>WITHHELD AS</t>
  </si>
  <si>
    <t>***</t>
  </si>
  <si>
    <t>(present employer)</t>
  </si>
  <si>
    <t>(employees share only)</t>
  </si>
  <si>
    <t>HDMF Contri &amp; Union Dues)</t>
  </si>
  <si>
    <t>(In excess of Threshold)</t>
  </si>
  <si>
    <t>NUMBER</t>
  </si>
  <si>
    <t>if applicable (**)</t>
  </si>
  <si>
    <t>PREVIOUS EMPLOYER</t>
  </si>
  <si>
    <t>(Previous Employer)</t>
  </si>
  <si>
    <t>(previous employer)</t>
  </si>
  <si>
    <t>(Pres. &amp; Prev. Employer)</t>
  </si>
  <si>
    <t>(JAN-DEC)</t>
  </si>
  <si>
    <t>EMPLOYER</t>
  </si>
  <si>
    <t>DECEMBER or Last Salary</t>
  </si>
  <si>
    <t>EMPLOYEE</t>
  </si>
  <si>
    <t>ADJUSTED</t>
  </si>
  <si>
    <t>(1)</t>
  </si>
  <si>
    <t>(2a)(2b)(2c)</t>
  </si>
  <si>
    <t>(3)</t>
  </si>
  <si>
    <t>(4)</t>
  </si>
  <si>
    <t>(5a)</t>
  </si>
  <si>
    <t>(5b)</t>
  </si>
  <si>
    <t>(6)</t>
  </si>
  <si>
    <t>7a=(7f+7j)</t>
  </si>
  <si>
    <t>(4b)</t>
  </si>
  <si>
    <t>(7c)</t>
  </si>
  <si>
    <t>(7d)</t>
  </si>
  <si>
    <t>(7e)</t>
  </si>
  <si>
    <t xml:space="preserve"> 7f=(7b+7c+7d+7e)</t>
  </si>
  <si>
    <t>(7g)</t>
  </si>
  <si>
    <t>(7h)</t>
  </si>
  <si>
    <t>(7i)</t>
  </si>
  <si>
    <t xml:space="preserve"> 7j=(7g+7h+7i)</t>
  </si>
  <si>
    <t>(8)</t>
  </si>
  <si>
    <t>(9)</t>
  </si>
  <si>
    <t>(10a)</t>
  </si>
  <si>
    <t>(10b)</t>
  </si>
  <si>
    <t>(11)</t>
  </si>
  <si>
    <t>12a=(12f+12j)</t>
  </si>
  <si>
    <t>(12b)</t>
  </si>
  <si>
    <t>'(12c)</t>
  </si>
  <si>
    <t>(12d)</t>
  </si>
  <si>
    <t>(12e)</t>
  </si>
  <si>
    <t>12f=(12b+12c+12d+12e)</t>
  </si>
  <si>
    <t>(12g)</t>
  </si>
  <si>
    <t>(12h)</t>
  </si>
  <si>
    <t>(12i)</t>
  </si>
  <si>
    <t xml:space="preserve"> 12j=(12g+12h+12i)</t>
  </si>
  <si>
    <t xml:space="preserve"> 13=(7j+12j)</t>
  </si>
  <si>
    <t>'(14)</t>
  </si>
  <si>
    <t>(15a)</t>
  </si>
  <si>
    <t>(15b)</t>
  </si>
  <si>
    <t xml:space="preserve"> 16a=14-(15a+15b)</t>
  </si>
  <si>
    <t xml:space="preserve"> 16b=(15a+15b)-14</t>
  </si>
  <si>
    <t xml:space="preserve"> 17=(15b+16a) OR (15b-16b)</t>
  </si>
  <si>
    <t>(18)</t>
  </si>
  <si>
    <t>TEST 5, TEST 5 TEST 5</t>
  </si>
  <si>
    <t>FILIPINO</t>
  </si>
  <si>
    <t>R</t>
  </si>
  <si>
    <t>02/11/2019</t>
  </si>
  <si>
    <t>12/31/2020</t>
  </si>
  <si>
    <t/>
  </si>
  <si>
    <t>111-111-115-000</t>
  </si>
  <si>
    <t>Y</t>
  </si>
  <si>
    <t>TEST-005</t>
  </si>
  <si>
    <t>TEST 6, TEST 6 TEST 6</t>
  </si>
  <si>
    <t>01/01/2019</t>
  </si>
  <si>
    <t>111-111-117-000</t>
  </si>
  <si>
    <t>TEST-006</t>
  </si>
  <si>
    <t>TEST 7, TEST 7 TEST 7</t>
  </si>
  <si>
    <t>11/12/2019</t>
  </si>
  <si>
    <t>356-453-425-000</t>
  </si>
  <si>
    <t>TEST-007</t>
  </si>
  <si>
    <t>TEST 8, TEST 8 TEST 8</t>
  </si>
  <si>
    <t>12/04/2018</t>
  </si>
  <si>
    <t>431-242-133-000</t>
  </si>
  <si>
    <t>TEST-008</t>
  </si>
  <si>
    <t>TEST 9, TEST 9 TEST 9</t>
  </si>
  <si>
    <t>12/24/2018</t>
  </si>
  <si>
    <t>435-245-252-000</t>
  </si>
  <si>
    <t>TEST-009</t>
  </si>
  <si>
    <t>TEST 10, TEST 10 TEST 10</t>
  </si>
  <si>
    <t>CP</t>
  </si>
  <si>
    <t>12/05/2018</t>
  </si>
  <si>
    <t>354-323-344-000</t>
  </si>
  <si>
    <t>TEST-010</t>
  </si>
  <si>
    <t>TEST 11, TEST 11 TEST 11</t>
  </si>
  <si>
    <t>12/01/2018</t>
  </si>
  <si>
    <t>12/15/2020</t>
  </si>
  <si>
    <t>341-424-233-000</t>
  </si>
  <si>
    <t>TEST-011</t>
  </si>
  <si>
    <t>TEST 12, TEST 12 TEST 12</t>
  </si>
  <si>
    <t>453-546-546-000</t>
  </si>
  <si>
    <t>TEST-012</t>
  </si>
  <si>
    <t>TEST 14, TEST 14 TEST 14</t>
  </si>
  <si>
    <t>03/20/2019</t>
  </si>
  <si>
    <t>343-243-242-000</t>
  </si>
  <si>
    <t>TEST-014</t>
  </si>
  <si>
    <t>T O T A L</t>
  </si>
  <si>
    <t>BIR FORM 1604C - SCHEDULE 2</t>
  </si>
  <si>
    <t>ALPHABETICAL LIST OF MINIMUM WAGE EARNERS (Declared and Certified using BIR Form No. 2316)</t>
  </si>
  <si>
    <t xml:space="preserve">CURRENT </t>
  </si>
  <si>
    <t>PERIOD OF</t>
  </si>
  <si>
    <t>WHERE</t>
  </si>
  <si>
    <t>BASIC SMW</t>
  </si>
  <si>
    <t>FACTOR USED</t>
  </si>
  <si>
    <t>BASIC/</t>
  </si>
  <si>
    <t>HOLIDAY</t>
  </si>
  <si>
    <t>OVERTIME</t>
  </si>
  <si>
    <t>NIGHT</t>
  </si>
  <si>
    <t>HAZARD</t>
  </si>
  <si>
    <t>SSS,GSIS,PHIC &amp;</t>
  </si>
  <si>
    <t>TOTAL</t>
  </si>
  <si>
    <t>BASIC/SMW</t>
  </si>
  <si>
    <t>SSS, GSIS, PHIC &amp;</t>
  </si>
  <si>
    <t>TAX DUE</t>
  </si>
  <si>
    <t>ASSIGNED</t>
  </si>
  <si>
    <t>PER DAY</t>
  </si>
  <si>
    <t>PER MONTH</t>
  </si>
  <si>
    <t>PER YEAR</t>
  </si>
  <si>
    <t>(NO OF DAYS/YEAR)</t>
  </si>
  <si>
    <t>SMW</t>
  </si>
  <si>
    <t>PAY</t>
  </si>
  <si>
    <t>SHIFT</t>
  </si>
  <si>
    <t>&amp; OTHER</t>
  </si>
  <si>
    <t>PAG-IBIG CONTRIBUTIONS</t>
  </si>
  <si>
    <t>NON-TAXABLE/EXEMPT</t>
  </si>
  <si>
    <t>(PRESENT EMPLOYER)</t>
  </si>
  <si>
    <t>(actual net of</t>
  </si>
  <si>
    <t>PAY &amp; OTHER</t>
  </si>
  <si>
    <t>(Jan. - Dec.)</t>
  </si>
  <si>
    <t>DIFFERENTIAL</t>
  </si>
  <si>
    <t>AND UNION DUES</t>
  </si>
  <si>
    <t>SSS,GSIS,PHIC)</t>
  </si>
  <si>
    <t xml:space="preserve"> 7a=(7o+7r)</t>
  </si>
  <si>
    <t>(7b)</t>
  </si>
  <si>
    <t>(7f)</t>
  </si>
  <si>
    <t>(7j)</t>
  </si>
  <si>
    <t>(7k)</t>
  </si>
  <si>
    <t>(7l)</t>
  </si>
  <si>
    <t>(7m)</t>
  </si>
  <si>
    <t>(7n)</t>
  </si>
  <si>
    <t>(7o)</t>
  </si>
  <si>
    <t>(7p)</t>
  </si>
  <si>
    <t>(7q)</t>
  </si>
  <si>
    <t>(7r=(7p+7q)</t>
  </si>
  <si>
    <t>12a=(12k+12n)</t>
  </si>
  <si>
    <t>(12c)</t>
  </si>
  <si>
    <t>(12f)</t>
  </si>
  <si>
    <t>(12j)</t>
  </si>
  <si>
    <t>12k=(sum of 12b to 12j)</t>
  </si>
  <si>
    <t>(12l)</t>
  </si>
  <si>
    <t>(12m)</t>
  </si>
  <si>
    <t>12n=(12l+12m)</t>
  </si>
  <si>
    <t>(13)</t>
  </si>
  <si>
    <t>(14)</t>
  </si>
  <si>
    <t>(16a)</t>
  </si>
  <si>
    <t>(16b)</t>
  </si>
  <si>
    <t xml:space="preserve"> (17)</t>
  </si>
  <si>
    <t>TEST-1, TEST-1 TEST-1</t>
  </si>
  <si>
    <t>NCR</t>
  </si>
  <si>
    <t>03/01/2019</t>
  </si>
  <si>
    <t>05/31/2020</t>
  </si>
  <si>
    <t>T</t>
  </si>
  <si>
    <t>111-111-111-000</t>
  </si>
  <si>
    <t>TEST-001</t>
  </si>
  <si>
    <t>TEST-2, TEST-2 TEST-2</t>
  </si>
  <si>
    <t>111-111-112-000</t>
  </si>
  <si>
    <t>TEST-002</t>
  </si>
  <si>
    <t>TEST-3, TEST-3 TEST-3</t>
  </si>
  <si>
    <t>02/04/2019</t>
  </si>
  <si>
    <t>07/15/2020</t>
  </si>
  <si>
    <t>111-111-113-000</t>
  </si>
  <si>
    <t>TEST-003</t>
  </si>
  <si>
    <t>EMP ID</t>
  </si>
  <si>
    <t>LASTNAME</t>
  </si>
  <si>
    <t>FIRSTNAME</t>
  </si>
  <si>
    <t>MIDDLENAME</t>
  </si>
  <si>
    <t>TEST 5</t>
  </si>
  <si>
    <t>TEST 6</t>
  </si>
  <si>
    <t>TEST 7</t>
  </si>
  <si>
    <t>TEST 8</t>
  </si>
  <si>
    <t>TEST 9</t>
  </si>
  <si>
    <t>TEST 10</t>
  </si>
  <si>
    <t>TEST 11</t>
  </si>
  <si>
    <t>TEST 12</t>
  </si>
  <si>
    <t>TEST 14</t>
  </si>
  <si>
    <t>EMP-ID</t>
  </si>
  <si>
    <t>TEST 1</t>
  </si>
  <si>
    <t>TEST 2</t>
  </si>
  <si>
    <t>TEST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</si>
</sst>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sz val="8"/>
      <name val="Times New Roman"/>
    </font>
    <font>
      <b/>
      <sz val="7"/>
      <name val="Times New Roman"/>
    </font>
    <font>
      <b/>
      <sz val="6"/>
      <name val="Times New Roman"/>
    </font>
    <font>
      <b/>
      <sz val="8"/>
      <color rgb="FF000000"/>
      <name val="Arial"/>
    </font>
    <font>
      <sz val="8"/>
      <color rgb="FFFF0000"/>
      <name val="Times New Roman"/>
      <family val="1"/>
    </font>
    <font>
      <sz val="11"/>
      <color rgb="FFFF0000"/>
      <name val="Calibri"/>
      <family val="2"/>
    </font>
    <font>
      <b/>
      <sz val="6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NumberFormat="1" applyFont="1" applyProtection="1"/>
    <xf numFmtId="0" fontId="1" fillId="0" borderId="0" xfId="0" applyNumberFormat="1" applyFon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0" fontId="2" fillId="0" borderId="1" xfId="0" applyNumberFormat="1" applyFont="1" applyBorder="1" applyAlignment="1" applyProtection="1">
      <alignment horizontal="center" wrapText="1"/>
    </xf>
    <xf numFmtId="0" fontId="2" fillId="0" borderId="2" xfId="0" applyNumberFormat="1" applyFont="1" applyBorder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 wrapText="1"/>
    </xf>
    <xf numFmtId="0" fontId="0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 wrapText="1"/>
    </xf>
    <xf numFmtId="0" fontId="3" fillId="0" borderId="3" xfId="0" applyNumberFormat="1" applyFont="1" applyBorder="1" applyAlignment="1" applyProtection="1">
      <alignment horizontal="center" wrapText="1"/>
    </xf>
    <xf numFmtId="0" fontId="3" fillId="0" borderId="4" xfId="0" applyNumberFormat="1" applyFont="1" applyBorder="1" applyAlignment="1" applyProtection="1">
      <alignment horizontal="center" wrapText="1"/>
    </xf>
    <xf numFmtId="0" fontId="3" fillId="0" borderId="5" xfId="0" applyNumberFormat="1" applyFont="1" applyBorder="1" applyAlignment="1" applyProtection="1">
      <alignment horizontal="center" wrapText="1"/>
    </xf>
    <xf numFmtId="0" fontId="2" fillId="0" borderId="6" xfId="0" applyNumberFormat="1" applyFont="1" applyBorder="1" applyAlignment="1" applyProtection="1">
      <alignment horizontal="center" wrapText="1"/>
    </xf>
    <xf numFmtId="0" fontId="3" fillId="0" borderId="7" xfId="0" applyNumberFormat="1" applyFont="1" applyBorder="1" applyAlignment="1" applyProtection="1">
      <alignment horizontal="center" wrapText="1"/>
    </xf>
    <xf numFmtId="0" fontId="3" fillId="0" borderId="8" xfId="0" applyNumberFormat="1" applyFont="1" applyBorder="1" applyAlignment="1" applyProtection="1">
      <alignment horizontal="center" wrapText="1"/>
    </xf>
    <xf numFmtId="0" fontId="2" fillId="0" borderId="9" xfId="0" applyNumberFormat="1" applyFont="1" applyBorder="1" applyAlignment="1" applyProtection="1">
      <alignment horizontal="center" wrapText="1"/>
    </xf>
    <xf numFmtId="0" fontId="3" fillId="0" borderId="10" xfId="0" applyNumberFormat="1" applyFont="1" applyBorder="1" applyAlignment="1" applyProtection="1">
      <alignment horizontal="center" wrapText="1"/>
    </xf>
    <xf numFmtId="0" fontId="3" fillId="0" borderId="11" xfId="0" applyNumberFormat="1" applyFont="1" applyBorder="1" applyAlignment="1" applyProtection="1">
      <alignment horizontal="center" wrapText="1"/>
    </xf>
    <xf numFmtId="0" fontId="2" fillId="0" borderId="14" xfId="0" applyNumberFormat="1" applyFont="1" applyBorder="1" applyAlignment="1" applyProtection="1">
      <alignment horizontal="center" wrapText="1"/>
    </xf>
    <xf numFmtId="0" fontId="1" fillId="0" borderId="3" xfId="0" applyNumberFormat="1" applyFont="1" applyBorder="1" applyAlignment="1" applyProtection="1">
      <alignment wrapText="1"/>
    </xf>
    <xf numFmtId="0" fontId="1" fillId="0" borderId="3" xfId="0" applyNumberFormat="1" applyFont="1" applyBorder="1" applyAlignment="1" applyProtection="1">
      <alignment horizontal="center" wrapText="1"/>
    </xf>
    <xf numFmtId="0" fontId="4" fillId="2" borderId="15" xfId="0" applyNumberFormat="1" applyFont="1" applyFill="1" applyBorder="1" applyAlignment="1" applyProtection="1">
      <alignment wrapText="1"/>
    </xf>
    <xf numFmtId="4" fontId="1" fillId="0" borderId="0" xfId="0" applyNumberFormat="1" applyFont="1" applyAlignment="1" applyProtection="1">
      <alignment wrapText="1"/>
    </xf>
    <xf numFmtId="4" fontId="1" fillId="0" borderId="3" xfId="0" applyNumberFormat="1" applyFont="1" applyBorder="1" applyAlignment="1" applyProtection="1">
      <alignment wrapText="1"/>
    </xf>
    <xf numFmtId="4" fontId="4" fillId="2" borderId="15" xfId="0" applyNumberFormat="1" applyFont="1" applyFill="1" applyBorder="1" applyAlignment="1" applyProtection="1">
      <alignment wrapText="1"/>
    </xf>
    <xf numFmtId="0" fontId="2" fillId="0" borderId="0" xfId="0" applyNumberFormat="1" applyFont="1" applyAlignment="1" applyProtection="1">
      <alignment horizontal="center" wrapText="1"/>
    </xf>
    <xf numFmtId="3" fontId="1" fillId="0" borderId="0" xfId="0" applyNumberFormat="1" applyFont="1" applyAlignment="1" applyProtection="1">
      <alignment wrapText="1"/>
    </xf>
    <xf numFmtId="3" fontId="1" fillId="0" borderId="3" xfId="0" applyNumberFormat="1" applyFont="1" applyBorder="1" applyAlignment="1" applyProtection="1">
      <alignment wrapText="1"/>
    </xf>
    <xf numFmtId="3" fontId="4" fillId="2" borderId="15" xfId="0" applyNumberFormat="1" applyFont="1" applyFill="1" applyBorder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0" fontId="3" fillId="0" borderId="11" xfId="0" applyNumberFormat="1" applyFont="1" applyBorder="1" applyAlignment="1" applyProtection="1">
      <alignment horizontal="center" wrapText="1"/>
    </xf>
    <xf numFmtId="0" fontId="4" fillId="2" borderId="15" xfId="0" applyNumberFormat="1" applyFont="1" applyFill="1" applyBorder="1" applyAlignment="1" applyProtection="1">
      <alignment horizontal="center" wrapText="1"/>
    </xf>
    <xf numFmtId="0" fontId="4" fillId="2" borderId="15" xfId="0" applyNumberFormat="1" applyFont="1" applyFill="1" applyBorder="1" applyAlignment="1" applyProtection="1">
      <alignment wrapText="1"/>
    </xf>
    <xf numFmtId="0" fontId="2" fillId="0" borderId="13" xfId="0" applyNumberFormat="1" applyFont="1" applyBorder="1" applyAlignment="1" applyProtection="1">
      <alignment horizontal="center" wrapText="1"/>
    </xf>
    <xf numFmtId="0" fontId="2" fillId="0" borderId="12" xfId="0" applyNumberFormat="1" applyFont="1" applyBorder="1" applyAlignment="1" applyProtection="1">
      <alignment horizontal="center" wrapText="1"/>
    </xf>
    <xf numFmtId="0" fontId="2" fillId="0" borderId="2" xfId="0" applyNumberFormat="1" applyFont="1" applyBorder="1" applyAlignment="1" applyProtection="1">
      <alignment horizontal="center" wrapText="1"/>
    </xf>
    <xf numFmtId="0" fontId="2" fillId="0" borderId="14" xfId="0" applyNumberFormat="1" applyFont="1" applyBorder="1" applyAlignment="1" applyProtection="1">
      <alignment horizontal="center" wrapText="1"/>
    </xf>
    <xf numFmtId="0" fontId="3" fillId="0" borderId="3" xfId="0" applyNumberFormat="1" applyFont="1" applyBorder="1" applyAlignment="1" applyProtection="1">
      <alignment horizontal="center" wrapText="1"/>
    </xf>
    <xf numFmtId="0" fontId="3" fillId="0" borderId="0" xfId="0" applyNumberFormat="1" applyFont="1" applyAlignment="1" applyProtection="1">
      <alignment horizontal="center" wrapText="1"/>
    </xf>
    <xf numFmtId="0" fontId="3" fillId="0" borderId="10" xfId="0" applyNumberFormat="1" applyFont="1" applyBorder="1" applyAlignment="1" applyProtection="1">
      <alignment horizontal="center" wrapText="1"/>
    </xf>
    <xf numFmtId="0" fontId="5" fillId="0" borderId="0" xfId="0" applyNumberFormat="1" applyFont="1" applyAlignment="1" applyProtection="1">
      <alignment horizontal="center" wrapText="1"/>
    </xf>
    <xf numFmtId="0" fontId="6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>
      <alignment horizontal="center" wrapText="1"/>
    </xf>
    <xf numFmtId="0" fontId="8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tabSelected="1" topLeftCell="AH7" workbookViewId="0">
      <selection activeCell="AP13" sqref="AP13:AR13"/>
    </sheetView>
  </sheetViews>
  <sheetFormatPr defaultRowHeight="11.25"/>
  <cols>
    <col min="1" max="1" width="6" style="1" customWidth="1"/>
    <col min="2" max="2" width="35" style="1" customWidth="1"/>
    <col min="3" max="4" width="15" style="1" customWidth="1"/>
    <col min="5" max="6" width="12" style="1" customWidth="1"/>
    <col min="7" max="8" width="14" style="1" customWidth="1"/>
    <col min="9" max="9" width="16" style="1" customWidth="1"/>
    <col min="10" max="10" width="14" style="1" customWidth="1"/>
    <col min="11" max="11" width="25" style="1" customWidth="1"/>
    <col min="12" max="13" width="23" style="1" customWidth="1"/>
    <col min="14" max="17" width="20" style="1" customWidth="1"/>
    <col min="18" max="18" width="18" style="1" customWidth="1"/>
    <col min="19" max="21" width="12" style="1" customWidth="1"/>
    <col min="22" max="22" width="15" style="1" customWidth="1"/>
    <col min="23" max="23" width="20" style="1" customWidth="1"/>
    <col min="24" max="24" width="18" style="1" customWidth="1"/>
    <col min="25" max="25" width="15" style="1" customWidth="1"/>
    <col min="26" max="26" width="20" style="1" customWidth="1"/>
    <col min="27" max="27" width="23" style="1" customWidth="1"/>
    <col min="28" max="33" width="20" style="1" customWidth="1"/>
    <col min="34" max="36" width="14" style="1" customWidth="1"/>
    <col min="37" max="39" width="23" style="1" customWidth="1"/>
    <col min="40" max="40" width="18" style="1" customWidth="1"/>
    <col min="41" max="41" width="8.140625" style="1" bestFit="1" customWidth="1"/>
    <col min="42" max="42" width="14.28515625" style="1" customWidth="1"/>
    <col min="43" max="43" width="13.42578125" style="1" customWidth="1"/>
    <col min="44" max="44" width="17.42578125" style="1" customWidth="1"/>
    <col min="45" max="16384" width="9.140625" style="1"/>
  </cols>
  <sheetData>
    <row r="1" spans="1:49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"/>
      <c r="AK1" s="2"/>
      <c r="AL1" s="2"/>
      <c r="AM1" s="2"/>
      <c r="AN1" s="2"/>
    </row>
    <row r="2" spans="1:49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"/>
      <c r="AK2" s="2"/>
      <c r="AL2" s="2"/>
      <c r="AM2" s="2"/>
      <c r="AN2" s="2"/>
    </row>
    <row r="3" spans="1:49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"/>
      <c r="AK3" s="2"/>
      <c r="AL3" s="2"/>
      <c r="AM3" s="2"/>
      <c r="AN3" s="2"/>
    </row>
    <row r="4" spans="1:49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"/>
      <c r="AK4" s="2"/>
      <c r="AL4" s="2"/>
      <c r="AM4" s="2"/>
      <c r="AN4" s="2"/>
    </row>
    <row r="5" spans="1:49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"/>
      <c r="AK5" s="2"/>
      <c r="AL5" s="2"/>
      <c r="AM5" s="2"/>
      <c r="AN5" s="2"/>
    </row>
    <row r="6" spans="1:49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"/>
      <c r="AK6" s="2"/>
      <c r="AL6" s="2"/>
      <c r="AM6" s="2"/>
      <c r="AN6" s="2"/>
    </row>
    <row r="7" spans="1:4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9" ht="15">
      <c r="A8" s="11"/>
      <c r="B8" s="14"/>
      <c r="C8" s="32" t="s">
        <v>5</v>
      </c>
      <c r="D8" s="32"/>
      <c r="E8" s="33"/>
      <c r="F8" s="33"/>
      <c r="G8" s="32"/>
      <c r="H8" s="33"/>
      <c r="I8" s="32"/>
      <c r="J8" s="32"/>
      <c r="K8" s="32"/>
      <c r="L8" s="32"/>
      <c r="M8" s="32"/>
      <c r="N8" s="32"/>
      <c r="O8" s="32"/>
      <c r="P8" s="32"/>
      <c r="Q8" s="32"/>
      <c r="R8" s="33"/>
      <c r="S8" s="34"/>
      <c r="T8" s="34" t="s">
        <v>6</v>
      </c>
      <c r="U8" s="34"/>
      <c r="V8" s="34"/>
      <c r="W8" s="34"/>
      <c r="X8" s="34"/>
      <c r="Y8" s="34"/>
      <c r="Z8" s="34"/>
      <c r="AA8" s="34"/>
      <c r="AB8" s="34"/>
      <c r="AC8" s="35"/>
      <c r="AD8" s="34"/>
      <c r="AE8" s="34"/>
      <c r="AF8" s="34"/>
      <c r="AG8" s="4"/>
      <c r="AH8" s="4"/>
      <c r="AI8" s="4"/>
      <c r="AJ8" s="4"/>
      <c r="AK8" s="4"/>
      <c r="AL8" s="4"/>
      <c r="AM8" s="17"/>
      <c r="AN8" s="14"/>
      <c r="AO8" s="5"/>
      <c r="AP8" s="5"/>
      <c r="AQ8" s="5"/>
      <c r="AR8" s="6"/>
      <c r="AS8" s="6"/>
      <c r="AT8" s="6"/>
      <c r="AU8" s="6"/>
      <c r="AV8" s="6"/>
      <c r="AW8" s="6"/>
    </row>
    <row r="9" spans="1:49" ht="15">
      <c r="A9" s="12" t="s">
        <v>7</v>
      </c>
      <c r="B9" s="15" t="s">
        <v>8</v>
      </c>
      <c r="C9" s="15" t="s">
        <v>9</v>
      </c>
      <c r="D9" s="15" t="s">
        <v>10</v>
      </c>
      <c r="E9" s="7"/>
      <c r="F9" s="15"/>
      <c r="G9" s="15" t="s">
        <v>11</v>
      </c>
      <c r="H9" s="15" t="s">
        <v>12</v>
      </c>
      <c r="I9" s="29" t="s">
        <v>13</v>
      </c>
      <c r="J9" s="29"/>
      <c r="K9" s="29"/>
      <c r="L9" s="29"/>
      <c r="M9" s="29"/>
      <c r="N9" s="29" t="s">
        <v>14</v>
      </c>
      <c r="O9" s="29"/>
      <c r="P9" s="29"/>
      <c r="Q9" s="29"/>
      <c r="R9" s="9"/>
      <c r="S9" s="15"/>
      <c r="T9" s="7"/>
      <c r="U9" s="15"/>
      <c r="V9" s="15"/>
      <c r="W9" s="15"/>
      <c r="X9" s="29" t="s">
        <v>13</v>
      </c>
      <c r="Y9" s="29"/>
      <c r="Z9" s="29"/>
      <c r="AA9" s="29"/>
      <c r="AB9" s="15"/>
      <c r="AC9" s="29" t="s">
        <v>15</v>
      </c>
      <c r="AD9" s="36"/>
      <c r="AE9" s="29"/>
      <c r="AF9" s="15"/>
      <c r="AG9" s="15"/>
      <c r="AH9" s="15"/>
      <c r="AI9" s="37" t="s">
        <v>16</v>
      </c>
      <c r="AJ9" s="38"/>
      <c r="AK9" s="29" t="s">
        <v>17</v>
      </c>
      <c r="AL9" s="29"/>
      <c r="AM9" s="29"/>
      <c r="AN9" s="15" t="s">
        <v>18</v>
      </c>
      <c r="AO9" s="5"/>
      <c r="AP9" s="5"/>
      <c r="AQ9" s="5"/>
      <c r="AR9" s="6"/>
      <c r="AS9" s="6"/>
      <c r="AT9" s="6"/>
      <c r="AU9" s="6"/>
      <c r="AV9" s="6"/>
      <c r="AW9" s="6"/>
    </row>
    <row r="10" spans="1:49" ht="15">
      <c r="A10" s="12" t="s">
        <v>19</v>
      </c>
      <c r="B10" s="15" t="s">
        <v>20</v>
      </c>
      <c r="C10" s="15" t="s">
        <v>21</v>
      </c>
      <c r="D10" s="15" t="s">
        <v>22</v>
      </c>
      <c r="E10" s="29" t="s">
        <v>22</v>
      </c>
      <c r="F10" s="29"/>
      <c r="G10" s="15" t="s">
        <v>23</v>
      </c>
      <c r="H10" s="15" t="s">
        <v>24</v>
      </c>
      <c r="I10" s="15" t="s">
        <v>25</v>
      </c>
      <c r="J10" s="15" t="s">
        <v>26</v>
      </c>
      <c r="K10" s="15" t="s">
        <v>27</v>
      </c>
      <c r="L10" s="15" t="s">
        <v>28</v>
      </c>
      <c r="M10" s="15" t="s">
        <v>29</v>
      </c>
      <c r="N10" s="15" t="s">
        <v>30</v>
      </c>
      <c r="O10" s="15" t="s">
        <v>31</v>
      </c>
      <c r="P10" s="15" t="s">
        <v>32</v>
      </c>
      <c r="Q10" s="15" t="s">
        <v>33</v>
      </c>
      <c r="R10" s="9" t="s">
        <v>34</v>
      </c>
      <c r="S10" s="15" t="s">
        <v>35</v>
      </c>
      <c r="T10" s="29" t="s">
        <v>36</v>
      </c>
      <c r="U10" s="29"/>
      <c r="V10" s="15" t="s">
        <v>11</v>
      </c>
      <c r="W10" s="15" t="s">
        <v>12</v>
      </c>
      <c r="X10" s="15" t="s">
        <v>31</v>
      </c>
      <c r="Y10" s="15" t="s">
        <v>26</v>
      </c>
      <c r="Z10" s="15" t="s">
        <v>37</v>
      </c>
      <c r="AA10" s="15" t="s">
        <v>38</v>
      </c>
      <c r="AB10" s="15" t="s">
        <v>39</v>
      </c>
      <c r="AC10" s="15" t="s">
        <v>30</v>
      </c>
      <c r="AD10" s="15" t="s">
        <v>25</v>
      </c>
      <c r="AE10" s="15" t="s">
        <v>32</v>
      </c>
      <c r="AF10" s="15" t="s">
        <v>33</v>
      </c>
      <c r="AG10" s="15" t="s">
        <v>33</v>
      </c>
      <c r="AH10" s="15" t="s">
        <v>40</v>
      </c>
      <c r="AI10" s="36" t="s">
        <v>41</v>
      </c>
      <c r="AJ10" s="29"/>
      <c r="AK10" s="15" t="s">
        <v>42</v>
      </c>
      <c r="AL10" s="15" t="s">
        <v>43</v>
      </c>
      <c r="AM10" s="15" t="s">
        <v>44</v>
      </c>
      <c r="AN10" s="15" t="s">
        <v>45</v>
      </c>
      <c r="AO10" s="5"/>
      <c r="AP10" s="5"/>
      <c r="AQ10" s="5"/>
      <c r="AR10" s="6"/>
      <c r="AS10" s="6"/>
      <c r="AT10" s="6"/>
      <c r="AU10" s="6"/>
      <c r="AV10" s="6"/>
      <c r="AW10" s="6"/>
    </row>
    <row r="11" spans="1:49" ht="15">
      <c r="A11" s="12"/>
      <c r="B11" s="15"/>
      <c r="C11" s="15" t="s">
        <v>46</v>
      </c>
      <c r="D11" s="15" t="s">
        <v>47</v>
      </c>
      <c r="E11" s="15" t="s">
        <v>48</v>
      </c>
      <c r="F11" s="15" t="s">
        <v>49</v>
      </c>
      <c r="G11" s="15"/>
      <c r="H11" s="15" t="s">
        <v>50</v>
      </c>
      <c r="I11" s="15" t="s">
        <v>51</v>
      </c>
      <c r="J11" s="15" t="s">
        <v>52</v>
      </c>
      <c r="K11" s="15" t="s">
        <v>53</v>
      </c>
      <c r="L11" s="15" t="s">
        <v>54</v>
      </c>
      <c r="M11" s="15" t="s">
        <v>55</v>
      </c>
      <c r="N11" s="15" t="s">
        <v>56</v>
      </c>
      <c r="O11" s="15" t="s">
        <v>57</v>
      </c>
      <c r="P11" s="15" t="s">
        <v>58</v>
      </c>
      <c r="Q11" s="15" t="s">
        <v>55</v>
      </c>
      <c r="R11" s="9" t="s">
        <v>59</v>
      </c>
      <c r="S11" s="15" t="s">
        <v>47</v>
      </c>
      <c r="T11" s="15" t="s">
        <v>48</v>
      </c>
      <c r="U11" s="15" t="s">
        <v>49</v>
      </c>
      <c r="V11" s="15" t="s">
        <v>60</v>
      </c>
      <c r="W11" s="15" t="s">
        <v>24</v>
      </c>
      <c r="X11" s="15" t="s">
        <v>57</v>
      </c>
      <c r="Y11" s="15" t="s">
        <v>52</v>
      </c>
      <c r="Z11" s="15" t="s">
        <v>61</v>
      </c>
      <c r="AA11" s="15" t="s">
        <v>62</v>
      </c>
      <c r="AB11" s="15" t="s">
        <v>63</v>
      </c>
      <c r="AC11" s="15" t="s">
        <v>56</v>
      </c>
      <c r="AD11" s="15" t="s">
        <v>51</v>
      </c>
      <c r="AE11" s="15" t="s">
        <v>58</v>
      </c>
      <c r="AF11" s="15" t="s">
        <v>24</v>
      </c>
      <c r="AG11" s="15" t="s">
        <v>55</v>
      </c>
      <c r="AH11" s="15" t="s">
        <v>64</v>
      </c>
      <c r="AI11" s="15" t="s">
        <v>65</v>
      </c>
      <c r="AJ11" s="15" t="s">
        <v>66</v>
      </c>
      <c r="AK11" s="15" t="s">
        <v>67</v>
      </c>
      <c r="AL11" s="15" t="s">
        <v>68</v>
      </c>
      <c r="AM11" s="15" t="s">
        <v>69</v>
      </c>
      <c r="AN11" s="15" t="s">
        <v>70</v>
      </c>
      <c r="AO11" s="5"/>
      <c r="AP11" s="5"/>
      <c r="AQ11" s="5"/>
      <c r="AR11" s="6"/>
      <c r="AS11" s="6"/>
      <c r="AT11" s="6"/>
      <c r="AU11" s="6"/>
      <c r="AV11" s="6"/>
      <c r="AW11" s="6"/>
    </row>
    <row r="12" spans="1:49" ht="15">
      <c r="A12" s="12"/>
      <c r="B12" s="15"/>
      <c r="C12" s="15"/>
      <c r="D12" s="15"/>
      <c r="E12" s="15"/>
      <c r="F12" s="15"/>
      <c r="G12" s="15"/>
      <c r="H12" s="15" t="s">
        <v>71</v>
      </c>
      <c r="I12" s="15" t="s">
        <v>52</v>
      </c>
      <c r="J12" s="15"/>
      <c r="K12" s="15" t="s">
        <v>72</v>
      </c>
      <c r="L12" s="15" t="s">
        <v>24</v>
      </c>
      <c r="M12" s="15" t="s">
        <v>71</v>
      </c>
      <c r="N12" s="15" t="s">
        <v>73</v>
      </c>
      <c r="O12" s="15" t="s">
        <v>74</v>
      </c>
      <c r="P12" s="15" t="s">
        <v>24</v>
      </c>
      <c r="Q12" s="15" t="s">
        <v>71</v>
      </c>
      <c r="R12" s="9" t="s">
        <v>75</v>
      </c>
      <c r="S12" s="15"/>
      <c r="T12" s="15"/>
      <c r="U12" s="15"/>
      <c r="V12" s="15" t="s">
        <v>76</v>
      </c>
      <c r="W12" s="15" t="s">
        <v>77</v>
      </c>
      <c r="X12" s="15"/>
      <c r="Y12" s="15"/>
      <c r="Z12" s="15" t="s">
        <v>72</v>
      </c>
      <c r="AA12" s="15" t="s">
        <v>24</v>
      </c>
      <c r="AB12" s="15" t="s">
        <v>78</v>
      </c>
      <c r="AC12" s="15" t="s">
        <v>73</v>
      </c>
      <c r="AD12" s="15" t="s">
        <v>52</v>
      </c>
      <c r="AE12" s="15" t="s">
        <v>24</v>
      </c>
      <c r="AF12" s="15" t="s">
        <v>79</v>
      </c>
      <c r="AG12" s="15" t="s">
        <v>80</v>
      </c>
      <c r="AH12" s="15" t="s">
        <v>81</v>
      </c>
      <c r="AI12" s="15" t="s">
        <v>82</v>
      </c>
      <c r="AJ12" s="15" t="s">
        <v>82</v>
      </c>
      <c r="AK12" s="15" t="s">
        <v>83</v>
      </c>
      <c r="AL12" s="15" t="s">
        <v>84</v>
      </c>
      <c r="AM12" s="15" t="s">
        <v>85</v>
      </c>
      <c r="AN12" s="15"/>
      <c r="AO12" s="5"/>
      <c r="AP12" s="5"/>
      <c r="AQ12" s="5"/>
      <c r="AR12" s="6"/>
      <c r="AS12" s="6"/>
      <c r="AT12" s="6"/>
      <c r="AU12" s="6"/>
      <c r="AV12" s="6"/>
      <c r="AW12" s="6"/>
    </row>
    <row r="13" spans="1:49" ht="17.25" customHeight="1">
      <c r="A13" s="13" t="s">
        <v>86</v>
      </c>
      <c r="B13" s="16" t="s">
        <v>87</v>
      </c>
      <c r="C13" s="16" t="s">
        <v>88</v>
      </c>
      <c r="D13" s="16" t="s">
        <v>89</v>
      </c>
      <c r="E13" s="16" t="s">
        <v>90</v>
      </c>
      <c r="F13" s="16" t="s">
        <v>91</v>
      </c>
      <c r="G13" s="16" t="s">
        <v>92</v>
      </c>
      <c r="H13" s="16" t="s">
        <v>93</v>
      </c>
      <c r="I13" s="16" t="s">
        <v>94</v>
      </c>
      <c r="J13" s="16" t="s">
        <v>95</v>
      </c>
      <c r="K13" s="16" t="s">
        <v>96</v>
      </c>
      <c r="L13" s="16" t="s">
        <v>97</v>
      </c>
      <c r="M13" s="16" t="s">
        <v>98</v>
      </c>
      <c r="N13" s="16" t="s">
        <v>99</v>
      </c>
      <c r="O13" s="16" t="s">
        <v>100</v>
      </c>
      <c r="P13" s="16" t="s">
        <v>101</v>
      </c>
      <c r="Q13" s="16" t="s">
        <v>102</v>
      </c>
      <c r="R13" s="10" t="s">
        <v>103</v>
      </c>
      <c r="S13" s="16" t="s">
        <v>104</v>
      </c>
      <c r="T13" s="16" t="s">
        <v>105</v>
      </c>
      <c r="U13" s="16" t="s">
        <v>106</v>
      </c>
      <c r="V13" s="16" t="s">
        <v>107</v>
      </c>
      <c r="W13" s="16" t="s">
        <v>108</v>
      </c>
      <c r="X13" s="16" t="s">
        <v>109</v>
      </c>
      <c r="Y13" s="16" t="s">
        <v>110</v>
      </c>
      <c r="Z13" s="16" t="s">
        <v>111</v>
      </c>
      <c r="AA13" s="16" t="s">
        <v>112</v>
      </c>
      <c r="AB13" s="16" t="s">
        <v>113</v>
      </c>
      <c r="AC13" s="16" t="s">
        <v>114</v>
      </c>
      <c r="AD13" s="16" t="s">
        <v>115</v>
      </c>
      <c r="AE13" s="16" t="s">
        <v>116</v>
      </c>
      <c r="AF13" s="16" t="s">
        <v>117</v>
      </c>
      <c r="AG13" s="16" t="s">
        <v>118</v>
      </c>
      <c r="AH13" s="16" t="s">
        <v>119</v>
      </c>
      <c r="AI13" s="16" t="s">
        <v>120</v>
      </c>
      <c r="AJ13" s="16" t="s">
        <v>121</v>
      </c>
      <c r="AK13" s="16" t="s">
        <v>122</v>
      </c>
      <c r="AL13" s="16" t="s">
        <v>123</v>
      </c>
      <c r="AM13" s="16" t="s">
        <v>124</v>
      </c>
      <c r="AN13" s="16" t="s">
        <v>125</v>
      </c>
      <c r="AO13" s="5" t="s">
        <v>244</v>
      </c>
      <c r="AP13" s="39" t="s">
        <v>245</v>
      </c>
      <c r="AQ13" s="39" t="s">
        <v>246</v>
      </c>
      <c r="AR13" s="40" t="s">
        <v>247</v>
      </c>
      <c r="AS13" s="6"/>
      <c r="AT13" s="6"/>
      <c r="AU13" s="6"/>
      <c r="AV13" s="6"/>
      <c r="AW13" s="6"/>
    </row>
    <row r="14" spans="1:49" ht="16.5" customHeight="1">
      <c r="A14" s="1">
        <v>1</v>
      </c>
      <c r="B14" s="1" t="s">
        <v>126</v>
      </c>
      <c r="C14" s="1" t="s">
        <v>127</v>
      </c>
      <c r="D14" s="5" t="s">
        <v>128</v>
      </c>
      <c r="E14" s="1" t="s">
        <v>129</v>
      </c>
      <c r="F14" s="1" t="s">
        <v>130</v>
      </c>
      <c r="G14" s="1" t="s">
        <v>131</v>
      </c>
      <c r="H14" s="21">
        <f t="shared" ref="H14:H22" si="0">SUM(M14+Q14)</f>
        <v>368600</v>
      </c>
      <c r="I14" s="21">
        <v>85800</v>
      </c>
      <c r="J14" s="21">
        <v>0</v>
      </c>
      <c r="K14" s="21">
        <v>15012</v>
      </c>
      <c r="L14" s="21">
        <v>0</v>
      </c>
      <c r="M14" s="21">
        <f t="shared" ref="M14:M22" si="1">SUM(I14+J14+K14+L14)</f>
        <v>100812</v>
      </c>
      <c r="N14" s="21">
        <v>265788</v>
      </c>
      <c r="O14" s="21">
        <v>0</v>
      </c>
      <c r="P14" s="21">
        <v>2000</v>
      </c>
      <c r="Q14" s="21">
        <f t="shared" ref="Q14:Q22" si="2">SUM(N14+O14+P14)</f>
        <v>267788</v>
      </c>
      <c r="R14" s="1" t="s">
        <v>132</v>
      </c>
      <c r="S14" s="5" t="s">
        <v>128</v>
      </c>
      <c r="V14" s="1" t="s">
        <v>131</v>
      </c>
      <c r="W14" s="21">
        <f t="shared" ref="W14:W22" si="3">SUM(AB14+AF14)</f>
        <v>94000</v>
      </c>
      <c r="X14" s="21">
        <v>10000</v>
      </c>
      <c r="Y14" s="21">
        <v>0</v>
      </c>
      <c r="Z14" s="21">
        <v>3000</v>
      </c>
      <c r="AA14" s="21">
        <v>1000</v>
      </c>
      <c r="AB14" s="21">
        <f t="shared" ref="AB14:AB22" si="4">SUM(X14+Y14+Z14+AA14)</f>
        <v>14000</v>
      </c>
      <c r="AC14" s="21">
        <v>80000</v>
      </c>
      <c r="AD14" s="21">
        <v>0</v>
      </c>
      <c r="AE14" s="21">
        <v>0</v>
      </c>
      <c r="AF14" s="21">
        <f t="shared" ref="AF14:AF22" si="5">SUM(AC14+AD14+AE14)</f>
        <v>80000</v>
      </c>
      <c r="AG14" s="21">
        <f t="shared" ref="AG14:AG22" si="6">SUM(Q14+AF14)</f>
        <v>347788</v>
      </c>
      <c r="AH14" s="21">
        <v>19557.599999999999</v>
      </c>
      <c r="AI14" s="21">
        <v>4000</v>
      </c>
      <c r="AJ14" s="21">
        <v>6456.2</v>
      </c>
      <c r="AK14" s="21">
        <f t="shared" ref="AK14:AK22" si="7">SUM(AH14-(AI14+AJ14))</f>
        <v>9101.3999999999978</v>
      </c>
      <c r="AL14" s="21">
        <f t="shared" ref="AL14:AL22" si="8">SUM((AI14+AJ14)-AH14)</f>
        <v>-9101.3999999999978</v>
      </c>
      <c r="AM14" s="21">
        <f t="shared" ref="AM14:AM22" si="9">SUM(AJ14+AK14)</f>
        <v>15557.599999999999</v>
      </c>
      <c r="AN14" s="5" t="s">
        <v>133</v>
      </c>
      <c r="AO14" s="1" t="s">
        <v>134</v>
      </c>
      <c r="AP14" s="1" t="s">
        <v>248</v>
      </c>
      <c r="AQ14" s="1" t="s">
        <v>248</v>
      </c>
      <c r="AR14" s="1" t="s">
        <v>248</v>
      </c>
    </row>
    <row r="15" spans="1:49" ht="15" customHeight="1">
      <c r="A15" s="1">
        <v>2</v>
      </c>
      <c r="B15" s="1" t="s">
        <v>135</v>
      </c>
      <c r="C15" s="1" t="s">
        <v>127</v>
      </c>
      <c r="D15" s="5" t="s">
        <v>128</v>
      </c>
      <c r="E15" s="1" t="s">
        <v>136</v>
      </c>
      <c r="F15" s="1" t="s">
        <v>130</v>
      </c>
      <c r="G15" s="1" t="s">
        <v>131</v>
      </c>
      <c r="H15" s="21">
        <f t="shared" si="0"/>
        <v>575000</v>
      </c>
      <c r="I15" s="21">
        <v>155000</v>
      </c>
      <c r="J15" s="21">
        <v>0</v>
      </c>
      <c r="K15" s="21">
        <v>17100</v>
      </c>
      <c r="L15" s="21">
        <v>0</v>
      </c>
      <c r="M15" s="21">
        <f t="shared" si="1"/>
        <v>172100</v>
      </c>
      <c r="N15" s="21">
        <v>402900</v>
      </c>
      <c r="O15" s="21">
        <v>0</v>
      </c>
      <c r="P15" s="21">
        <v>0</v>
      </c>
      <c r="Q15" s="21">
        <f t="shared" si="2"/>
        <v>402900</v>
      </c>
      <c r="R15" s="1" t="s">
        <v>137</v>
      </c>
      <c r="S15" s="5" t="s">
        <v>128</v>
      </c>
      <c r="V15" s="1" t="s">
        <v>131</v>
      </c>
      <c r="W15" s="21">
        <f t="shared" si="3"/>
        <v>0</v>
      </c>
      <c r="X15" s="21">
        <v>0</v>
      </c>
      <c r="Y15" s="21">
        <v>0</v>
      </c>
      <c r="Z15" s="21">
        <v>0</v>
      </c>
      <c r="AA15" s="21">
        <v>0</v>
      </c>
      <c r="AB15" s="21">
        <f t="shared" si="4"/>
        <v>0</v>
      </c>
      <c r="AC15" s="21">
        <v>0</v>
      </c>
      <c r="AD15" s="21">
        <v>0</v>
      </c>
      <c r="AE15" s="21">
        <v>0</v>
      </c>
      <c r="AF15" s="21">
        <f t="shared" si="5"/>
        <v>0</v>
      </c>
      <c r="AG15" s="21">
        <f t="shared" si="6"/>
        <v>402900</v>
      </c>
      <c r="AH15" s="21">
        <v>30725</v>
      </c>
      <c r="AI15" s="21">
        <v>0</v>
      </c>
      <c r="AJ15" s="21">
        <v>29082.63</v>
      </c>
      <c r="AK15" s="21">
        <f t="shared" si="7"/>
        <v>1642.369999999999</v>
      </c>
      <c r="AL15" s="21">
        <f t="shared" si="8"/>
        <v>-1642.369999999999</v>
      </c>
      <c r="AM15" s="21">
        <f t="shared" si="9"/>
        <v>30725</v>
      </c>
      <c r="AN15" s="5" t="s">
        <v>133</v>
      </c>
      <c r="AO15" s="1" t="s">
        <v>138</v>
      </c>
      <c r="AP15" s="1" t="s">
        <v>249</v>
      </c>
      <c r="AQ15" s="1" t="s">
        <v>249</v>
      </c>
      <c r="AR15" s="1" t="s">
        <v>249</v>
      </c>
    </row>
    <row r="16" spans="1:49" ht="15.75" customHeight="1">
      <c r="A16" s="1">
        <v>3</v>
      </c>
      <c r="B16" s="1" t="s">
        <v>139</v>
      </c>
      <c r="C16" s="1" t="s">
        <v>127</v>
      </c>
      <c r="D16" s="5" t="s">
        <v>128</v>
      </c>
      <c r="E16" s="1" t="s">
        <v>140</v>
      </c>
      <c r="F16" s="1" t="s">
        <v>130</v>
      </c>
      <c r="G16" s="1" t="s">
        <v>131</v>
      </c>
      <c r="H16" s="21">
        <f t="shared" si="0"/>
        <v>486000</v>
      </c>
      <c r="I16" s="21">
        <v>126000</v>
      </c>
      <c r="J16" s="21">
        <v>0</v>
      </c>
      <c r="K16" s="21">
        <v>16200</v>
      </c>
      <c r="L16" s="21">
        <v>0</v>
      </c>
      <c r="M16" s="21">
        <f t="shared" si="1"/>
        <v>142200</v>
      </c>
      <c r="N16" s="21">
        <v>343800</v>
      </c>
      <c r="O16" s="21">
        <v>0</v>
      </c>
      <c r="P16" s="21">
        <v>0</v>
      </c>
      <c r="Q16" s="21">
        <f t="shared" si="2"/>
        <v>343800</v>
      </c>
      <c r="R16" s="1" t="s">
        <v>141</v>
      </c>
      <c r="S16" s="5" t="s">
        <v>128</v>
      </c>
      <c r="V16" s="1" t="s">
        <v>131</v>
      </c>
      <c r="W16" s="21">
        <f t="shared" si="3"/>
        <v>0</v>
      </c>
      <c r="X16" s="21">
        <v>0</v>
      </c>
      <c r="Y16" s="21">
        <v>0</v>
      </c>
      <c r="Z16" s="21">
        <v>0</v>
      </c>
      <c r="AA16" s="21">
        <v>0</v>
      </c>
      <c r="AB16" s="21">
        <f t="shared" si="4"/>
        <v>0</v>
      </c>
      <c r="AC16" s="21">
        <v>0</v>
      </c>
      <c r="AD16" s="21">
        <v>0</v>
      </c>
      <c r="AE16" s="21">
        <v>0</v>
      </c>
      <c r="AF16" s="21">
        <f t="shared" si="5"/>
        <v>0</v>
      </c>
      <c r="AG16" s="21">
        <f t="shared" si="6"/>
        <v>343800</v>
      </c>
      <c r="AH16" s="21">
        <v>18760</v>
      </c>
      <c r="AI16" s="21">
        <v>0</v>
      </c>
      <c r="AJ16" s="21">
        <v>17385.97</v>
      </c>
      <c r="AK16" s="21">
        <f t="shared" si="7"/>
        <v>1374.0299999999988</v>
      </c>
      <c r="AL16" s="21">
        <f t="shared" si="8"/>
        <v>-1374.0299999999988</v>
      </c>
      <c r="AM16" s="21">
        <f t="shared" si="9"/>
        <v>18760</v>
      </c>
      <c r="AN16" s="5" t="s">
        <v>133</v>
      </c>
      <c r="AO16" s="1" t="s">
        <v>142</v>
      </c>
      <c r="AP16" s="1" t="s">
        <v>250</v>
      </c>
      <c r="AQ16" s="1" t="s">
        <v>250</v>
      </c>
      <c r="AR16" s="1" t="s">
        <v>250</v>
      </c>
    </row>
    <row r="17" spans="1:44" ht="16.5" customHeight="1">
      <c r="A17" s="1">
        <v>4</v>
      </c>
      <c r="B17" s="1" t="s">
        <v>143</v>
      </c>
      <c r="C17" s="1" t="s">
        <v>127</v>
      </c>
      <c r="D17" s="5" t="s">
        <v>128</v>
      </c>
      <c r="E17" s="1" t="s">
        <v>144</v>
      </c>
      <c r="F17" s="1" t="s">
        <v>130</v>
      </c>
      <c r="G17" s="1" t="s">
        <v>131</v>
      </c>
      <c r="H17" s="21">
        <f t="shared" si="0"/>
        <v>701704.3</v>
      </c>
      <c r="I17" s="21">
        <v>218964.3</v>
      </c>
      <c r="J17" s="21">
        <v>0</v>
      </c>
      <c r="K17" s="21">
        <v>17966.099999999999</v>
      </c>
      <c r="L17" s="21">
        <v>0</v>
      </c>
      <c r="M17" s="21">
        <f t="shared" si="1"/>
        <v>236930.4</v>
      </c>
      <c r="N17" s="21">
        <v>459773.9</v>
      </c>
      <c r="O17" s="21">
        <v>0</v>
      </c>
      <c r="P17" s="21">
        <v>5000</v>
      </c>
      <c r="Q17" s="21">
        <f t="shared" si="2"/>
        <v>464773.9</v>
      </c>
      <c r="R17" s="1" t="s">
        <v>145</v>
      </c>
      <c r="S17" s="5" t="s">
        <v>128</v>
      </c>
      <c r="V17" s="1" t="s">
        <v>131</v>
      </c>
      <c r="W17" s="21">
        <f t="shared" si="3"/>
        <v>0</v>
      </c>
      <c r="X17" s="21">
        <v>0</v>
      </c>
      <c r="Y17" s="21">
        <v>0</v>
      </c>
      <c r="Z17" s="21">
        <v>0</v>
      </c>
      <c r="AA17" s="21">
        <v>0</v>
      </c>
      <c r="AB17" s="21">
        <f t="shared" si="4"/>
        <v>0</v>
      </c>
      <c r="AC17" s="21">
        <v>0</v>
      </c>
      <c r="AD17" s="21">
        <v>0</v>
      </c>
      <c r="AE17" s="21">
        <v>0</v>
      </c>
      <c r="AF17" s="21">
        <f t="shared" si="5"/>
        <v>0</v>
      </c>
      <c r="AG17" s="21">
        <f t="shared" si="6"/>
        <v>464773.9</v>
      </c>
      <c r="AH17" s="21">
        <v>46193.47</v>
      </c>
      <c r="AI17" s="21">
        <v>0</v>
      </c>
      <c r="AJ17" s="21">
        <v>43054.31</v>
      </c>
      <c r="AK17" s="21">
        <f t="shared" si="7"/>
        <v>3139.1600000000035</v>
      </c>
      <c r="AL17" s="21">
        <f t="shared" si="8"/>
        <v>-3139.1600000000035</v>
      </c>
      <c r="AM17" s="21">
        <f t="shared" si="9"/>
        <v>46193.47</v>
      </c>
      <c r="AN17" s="5" t="s">
        <v>133</v>
      </c>
      <c r="AO17" s="1" t="s">
        <v>146</v>
      </c>
      <c r="AP17" s="1" t="s">
        <v>251</v>
      </c>
      <c r="AQ17" s="1" t="s">
        <v>251</v>
      </c>
      <c r="AR17" s="1" t="s">
        <v>251</v>
      </c>
    </row>
    <row r="18" spans="1:44" ht="16.5" customHeight="1">
      <c r="A18" s="1">
        <v>5</v>
      </c>
      <c r="B18" s="1" t="s">
        <v>147</v>
      </c>
      <c r="C18" s="1" t="s">
        <v>127</v>
      </c>
      <c r="D18" s="5" t="s">
        <v>128</v>
      </c>
      <c r="E18" s="1" t="s">
        <v>148</v>
      </c>
      <c r="F18" s="1" t="s">
        <v>130</v>
      </c>
      <c r="G18" s="1" t="s">
        <v>131</v>
      </c>
      <c r="H18" s="21">
        <f t="shared" si="0"/>
        <v>705800</v>
      </c>
      <c r="I18" s="21">
        <v>165000</v>
      </c>
      <c r="J18" s="21">
        <v>0</v>
      </c>
      <c r="K18" s="21">
        <v>18900</v>
      </c>
      <c r="L18" s="21">
        <v>0</v>
      </c>
      <c r="M18" s="21">
        <f t="shared" si="1"/>
        <v>183900</v>
      </c>
      <c r="N18" s="21">
        <v>521100</v>
      </c>
      <c r="O18" s="21">
        <v>0</v>
      </c>
      <c r="P18" s="21">
        <v>800</v>
      </c>
      <c r="Q18" s="21">
        <f t="shared" si="2"/>
        <v>521900</v>
      </c>
      <c r="R18" s="1" t="s">
        <v>149</v>
      </c>
      <c r="S18" s="5" t="s">
        <v>128</v>
      </c>
      <c r="V18" s="1" t="s">
        <v>131</v>
      </c>
      <c r="W18" s="21">
        <f t="shared" si="3"/>
        <v>0</v>
      </c>
      <c r="X18" s="21">
        <v>0</v>
      </c>
      <c r="Y18" s="21">
        <v>0</v>
      </c>
      <c r="Z18" s="21">
        <v>0</v>
      </c>
      <c r="AA18" s="21">
        <v>0</v>
      </c>
      <c r="AB18" s="21">
        <f t="shared" si="4"/>
        <v>0</v>
      </c>
      <c r="AC18" s="21">
        <v>0</v>
      </c>
      <c r="AD18" s="21">
        <v>0</v>
      </c>
      <c r="AE18" s="21">
        <v>0</v>
      </c>
      <c r="AF18" s="21">
        <f t="shared" si="5"/>
        <v>0</v>
      </c>
      <c r="AG18" s="21">
        <f t="shared" si="6"/>
        <v>521900</v>
      </c>
      <c r="AH18" s="21">
        <v>60475</v>
      </c>
      <c r="AI18" s="21">
        <v>0</v>
      </c>
      <c r="AJ18" s="21">
        <v>55857.94</v>
      </c>
      <c r="AK18" s="21">
        <f t="shared" si="7"/>
        <v>4617.0599999999977</v>
      </c>
      <c r="AL18" s="21">
        <f t="shared" si="8"/>
        <v>-4617.0599999999977</v>
      </c>
      <c r="AM18" s="21">
        <f t="shared" si="9"/>
        <v>60475</v>
      </c>
      <c r="AN18" s="5" t="s">
        <v>133</v>
      </c>
      <c r="AO18" s="1" t="s">
        <v>150</v>
      </c>
      <c r="AP18" s="1" t="s">
        <v>252</v>
      </c>
      <c r="AQ18" s="1" t="s">
        <v>252</v>
      </c>
      <c r="AR18" s="1" t="s">
        <v>252</v>
      </c>
    </row>
    <row r="19" spans="1:44" ht="16.5" customHeight="1">
      <c r="A19" s="1">
        <v>6</v>
      </c>
      <c r="B19" s="1" t="s">
        <v>151</v>
      </c>
      <c r="C19" s="1" t="s">
        <v>127</v>
      </c>
      <c r="D19" s="5" t="s">
        <v>152</v>
      </c>
      <c r="E19" s="1" t="s">
        <v>153</v>
      </c>
      <c r="F19" s="1" t="s">
        <v>130</v>
      </c>
      <c r="G19" s="1" t="s">
        <v>131</v>
      </c>
      <c r="H19" s="21">
        <f t="shared" si="0"/>
        <v>604000</v>
      </c>
      <c r="I19" s="21">
        <v>124000</v>
      </c>
      <c r="J19" s="21">
        <v>0</v>
      </c>
      <c r="K19" s="21">
        <v>18000</v>
      </c>
      <c r="L19" s="21">
        <v>0</v>
      </c>
      <c r="M19" s="21">
        <f t="shared" si="1"/>
        <v>142000</v>
      </c>
      <c r="N19" s="21">
        <v>462000</v>
      </c>
      <c r="O19" s="21">
        <v>0</v>
      </c>
      <c r="P19" s="21">
        <v>0</v>
      </c>
      <c r="Q19" s="21">
        <f t="shared" si="2"/>
        <v>462000</v>
      </c>
      <c r="R19" s="1" t="s">
        <v>154</v>
      </c>
      <c r="S19" s="5" t="s">
        <v>152</v>
      </c>
      <c r="V19" s="1" t="s">
        <v>131</v>
      </c>
      <c r="W19" s="21">
        <f t="shared" si="3"/>
        <v>0</v>
      </c>
      <c r="X19" s="21">
        <v>0</v>
      </c>
      <c r="Y19" s="21">
        <v>0</v>
      </c>
      <c r="Z19" s="21">
        <v>0</v>
      </c>
      <c r="AA19" s="21">
        <v>0</v>
      </c>
      <c r="AB19" s="21">
        <f t="shared" si="4"/>
        <v>0</v>
      </c>
      <c r="AC19" s="21">
        <v>0</v>
      </c>
      <c r="AD19" s="21">
        <v>0</v>
      </c>
      <c r="AE19" s="21">
        <v>0</v>
      </c>
      <c r="AF19" s="21">
        <f t="shared" si="5"/>
        <v>0</v>
      </c>
      <c r="AG19" s="21">
        <f t="shared" si="6"/>
        <v>462000</v>
      </c>
      <c r="AH19" s="21">
        <v>45500</v>
      </c>
      <c r="AI19" s="21">
        <v>0</v>
      </c>
      <c r="AJ19" s="21">
        <v>42350.720000000001</v>
      </c>
      <c r="AK19" s="21">
        <f t="shared" si="7"/>
        <v>3149.2799999999988</v>
      </c>
      <c r="AL19" s="21">
        <f t="shared" si="8"/>
        <v>-3149.2799999999988</v>
      </c>
      <c r="AM19" s="21">
        <f t="shared" si="9"/>
        <v>45500</v>
      </c>
      <c r="AN19" s="5" t="s">
        <v>133</v>
      </c>
      <c r="AO19" s="1" t="s">
        <v>155</v>
      </c>
      <c r="AP19" s="1" t="s">
        <v>253</v>
      </c>
      <c r="AQ19" s="1" t="s">
        <v>253</v>
      </c>
      <c r="AR19" s="1" t="s">
        <v>253</v>
      </c>
    </row>
    <row r="20" spans="1:44" ht="18" customHeight="1">
      <c r="A20" s="1">
        <v>7</v>
      </c>
      <c r="B20" s="1" t="s">
        <v>156</v>
      </c>
      <c r="C20" s="1" t="s">
        <v>127</v>
      </c>
      <c r="D20" s="5" t="s">
        <v>128</v>
      </c>
      <c r="E20" s="1" t="s">
        <v>157</v>
      </c>
      <c r="F20" s="1" t="s">
        <v>158</v>
      </c>
      <c r="G20" s="1" t="s">
        <v>131</v>
      </c>
      <c r="H20" s="21">
        <f t="shared" si="0"/>
        <v>1159583.33</v>
      </c>
      <c r="I20" s="21">
        <v>354583.33</v>
      </c>
      <c r="J20" s="21">
        <v>0</v>
      </c>
      <c r="K20" s="21">
        <v>19800</v>
      </c>
      <c r="L20" s="21">
        <v>0</v>
      </c>
      <c r="M20" s="21">
        <f t="shared" si="1"/>
        <v>374383.33</v>
      </c>
      <c r="N20" s="21">
        <v>785200</v>
      </c>
      <c r="O20" s="21">
        <v>0</v>
      </c>
      <c r="P20" s="21">
        <v>0</v>
      </c>
      <c r="Q20" s="21">
        <f t="shared" si="2"/>
        <v>785200</v>
      </c>
      <c r="R20" s="1" t="s">
        <v>159</v>
      </c>
      <c r="S20" s="5" t="s">
        <v>128</v>
      </c>
      <c r="V20" s="1" t="s">
        <v>131</v>
      </c>
      <c r="W20" s="21">
        <f t="shared" si="3"/>
        <v>0</v>
      </c>
      <c r="X20" s="21">
        <v>0</v>
      </c>
      <c r="Y20" s="21">
        <v>0</v>
      </c>
      <c r="Z20" s="21">
        <v>0</v>
      </c>
      <c r="AA20" s="21">
        <v>0</v>
      </c>
      <c r="AB20" s="21">
        <f t="shared" si="4"/>
        <v>0</v>
      </c>
      <c r="AC20" s="21">
        <v>0</v>
      </c>
      <c r="AD20" s="21">
        <v>0</v>
      </c>
      <c r="AE20" s="21">
        <v>0</v>
      </c>
      <c r="AF20" s="21">
        <f t="shared" si="5"/>
        <v>0</v>
      </c>
      <c r="AG20" s="21">
        <f t="shared" si="6"/>
        <v>785200</v>
      </c>
      <c r="AH20" s="21">
        <v>126300</v>
      </c>
      <c r="AI20" s="21">
        <v>0</v>
      </c>
      <c r="AJ20" s="21">
        <v>124300.22</v>
      </c>
      <c r="AK20" s="21">
        <f t="shared" si="7"/>
        <v>1999.7799999999988</v>
      </c>
      <c r="AL20" s="21">
        <f t="shared" si="8"/>
        <v>-1999.7799999999988</v>
      </c>
      <c r="AM20" s="21">
        <f t="shared" si="9"/>
        <v>126300</v>
      </c>
      <c r="AN20" s="5" t="s">
        <v>133</v>
      </c>
      <c r="AO20" s="1" t="s">
        <v>160</v>
      </c>
      <c r="AP20" s="1" t="s">
        <v>254</v>
      </c>
      <c r="AQ20" s="1" t="s">
        <v>254</v>
      </c>
      <c r="AR20" s="1" t="s">
        <v>254</v>
      </c>
    </row>
    <row r="21" spans="1:44" ht="16.5" customHeight="1">
      <c r="A21" s="1">
        <v>8</v>
      </c>
      <c r="B21" s="1" t="s">
        <v>161</v>
      </c>
      <c r="C21" s="1" t="s">
        <v>127</v>
      </c>
      <c r="D21" s="5" t="s">
        <v>128</v>
      </c>
      <c r="E21" s="1" t="s">
        <v>157</v>
      </c>
      <c r="F21" s="1" t="s">
        <v>158</v>
      </c>
      <c r="G21" s="1" t="s">
        <v>131</v>
      </c>
      <c r="H21" s="21">
        <f t="shared" si="0"/>
        <v>981000</v>
      </c>
      <c r="I21" s="21">
        <v>287500</v>
      </c>
      <c r="J21" s="21">
        <v>0</v>
      </c>
      <c r="K21" s="21">
        <v>19800</v>
      </c>
      <c r="L21" s="21">
        <v>0</v>
      </c>
      <c r="M21" s="21">
        <f t="shared" si="1"/>
        <v>307300</v>
      </c>
      <c r="N21" s="21">
        <v>670200</v>
      </c>
      <c r="O21" s="21">
        <v>0</v>
      </c>
      <c r="P21" s="21">
        <v>3500</v>
      </c>
      <c r="Q21" s="21">
        <f t="shared" si="2"/>
        <v>673700</v>
      </c>
      <c r="R21" s="1" t="s">
        <v>162</v>
      </c>
      <c r="S21" s="5" t="s">
        <v>128</v>
      </c>
      <c r="V21" s="1" t="s">
        <v>131</v>
      </c>
      <c r="W21" s="21">
        <f t="shared" si="3"/>
        <v>0</v>
      </c>
      <c r="X21" s="21">
        <v>0</v>
      </c>
      <c r="Y21" s="21">
        <v>0</v>
      </c>
      <c r="Z21" s="21">
        <v>0</v>
      </c>
      <c r="AA21" s="21">
        <v>0</v>
      </c>
      <c r="AB21" s="21">
        <f t="shared" si="4"/>
        <v>0</v>
      </c>
      <c r="AC21" s="21">
        <v>0</v>
      </c>
      <c r="AD21" s="21">
        <v>0</v>
      </c>
      <c r="AE21" s="21">
        <v>0</v>
      </c>
      <c r="AF21" s="21">
        <f t="shared" si="5"/>
        <v>0</v>
      </c>
      <c r="AG21" s="21">
        <f t="shared" si="6"/>
        <v>673700</v>
      </c>
      <c r="AH21" s="21">
        <v>98425</v>
      </c>
      <c r="AI21" s="21">
        <v>0</v>
      </c>
      <c r="AJ21" s="21">
        <v>96765.02</v>
      </c>
      <c r="AK21" s="21">
        <f t="shared" si="7"/>
        <v>1659.9799999999959</v>
      </c>
      <c r="AL21" s="21">
        <f t="shared" si="8"/>
        <v>-1659.9799999999959</v>
      </c>
      <c r="AM21" s="21">
        <f t="shared" si="9"/>
        <v>98425</v>
      </c>
      <c r="AN21" s="5" t="s">
        <v>133</v>
      </c>
      <c r="AO21" s="1" t="s">
        <v>163</v>
      </c>
      <c r="AP21" s="1" t="s">
        <v>255</v>
      </c>
      <c r="AQ21" s="1" t="s">
        <v>255</v>
      </c>
      <c r="AR21" s="1" t="s">
        <v>255</v>
      </c>
    </row>
    <row r="22" spans="1:44" ht="17.25" customHeight="1">
      <c r="A22" s="18">
        <v>9</v>
      </c>
      <c r="B22" s="18" t="s">
        <v>164</v>
      </c>
      <c r="C22" s="18" t="s">
        <v>127</v>
      </c>
      <c r="D22" s="19" t="s">
        <v>128</v>
      </c>
      <c r="E22" s="18" t="s">
        <v>165</v>
      </c>
      <c r="F22" s="18" t="s">
        <v>158</v>
      </c>
      <c r="G22" s="18" t="s">
        <v>131</v>
      </c>
      <c r="H22" s="22">
        <f t="shared" si="0"/>
        <v>1336875</v>
      </c>
      <c r="I22" s="22">
        <v>474375</v>
      </c>
      <c r="J22" s="22">
        <v>0</v>
      </c>
      <c r="K22" s="22">
        <v>19800</v>
      </c>
      <c r="L22" s="22">
        <v>0</v>
      </c>
      <c r="M22" s="22">
        <f t="shared" si="1"/>
        <v>494175</v>
      </c>
      <c r="N22" s="22">
        <v>842700</v>
      </c>
      <c r="O22" s="22">
        <v>0</v>
      </c>
      <c r="P22" s="22">
        <v>0</v>
      </c>
      <c r="Q22" s="22">
        <f t="shared" si="2"/>
        <v>842700</v>
      </c>
      <c r="R22" s="18" t="s">
        <v>166</v>
      </c>
      <c r="S22" s="19" t="s">
        <v>128</v>
      </c>
      <c r="T22" s="18"/>
      <c r="U22" s="18"/>
      <c r="V22" s="18" t="s">
        <v>131</v>
      </c>
      <c r="W22" s="22">
        <f t="shared" si="3"/>
        <v>0</v>
      </c>
      <c r="X22" s="22">
        <v>0</v>
      </c>
      <c r="Y22" s="22">
        <v>0</v>
      </c>
      <c r="Z22" s="22">
        <v>0</v>
      </c>
      <c r="AA22" s="22">
        <v>0</v>
      </c>
      <c r="AB22" s="22">
        <f t="shared" si="4"/>
        <v>0</v>
      </c>
      <c r="AC22" s="22">
        <v>0</v>
      </c>
      <c r="AD22" s="22">
        <v>0</v>
      </c>
      <c r="AE22" s="22">
        <v>0</v>
      </c>
      <c r="AF22" s="22">
        <f t="shared" si="5"/>
        <v>0</v>
      </c>
      <c r="AG22" s="22">
        <f t="shared" si="6"/>
        <v>842700</v>
      </c>
      <c r="AH22" s="22">
        <v>142810</v>
      </c>
      <c r="AI22" s="22">
        <v>0</v>
      </c>
      <c r="AJ22" s="22">
        <v>140728.94</v>
      </c>
      <c r="AK22" s="22">
        <f t="shared" si="7"/>
        <v>2081.0599999999977</v>
      </c>
      <c r="AL22" s="22">
        <f t="shared" si="8"/>
        <v>-2081.0599999999977</v>
      </c>
      <c r="AM22" s="22">
        <f t="shared" si="9"/>
        <v>142810</v>
      </c>
      <c r="AN22" s="19" t="s">
        <v>133</v>
      </c>
      <c r="AO22" s="1" t="s">
        <v>167</v>
      </c>
      <c r="AP22" s="1" t="s">
        <v>256</v>
      </c>
      <c r="AQ22" s="1" t="s">
        <v>256</v>
      </c>
      <c r="AR22" s="1" t="s">
        <v>256</v>
      </c>
    </row>
    <row r="23" spans="1:44">
      <c r="A23" s="30" t="s">
        <v>168</v>
      </c>
      <c r="B23" s="31"/>
      <c r="C23" s="31"/>
      <c r="D23" s="31"/>
      <c r="E23" s="31"/>
      <c r="F23" s="31"/>
      <c r="G23" s="31"/>
      <c r="H23" s="23">
        <f>SUM(H13:H22)</f>
        <v>6918562.6299999999</v>
      </c>
      <c r="I23" s="23">
        <f>SUM(I13:I22)</f>
        <v>1991222.6300000001</v>
      </c>
      <c r="J23" s="23">
        <f>SUM(J13:J22)</f>
        <v>0</v>
      </c>
      <c r="K23" s="23">
        <f>SUM(K13:K22)</f>
        <v>162578.1</v>
      </c>
      <c r="L23" s="23">
        <f>SUM(L13:L22)</f>
        <v>0</v>
      </c>
      <c r="M23" s="23">
        <f>SUM(M13:N22)</f>
        <v>6907262.6299999999</v>
      </c>
      <c r="N23" s="23">
        <f>SUM(N13:N22)</f>
        <v>4753461.9000000004</v>
      </c>
      <c r="O23" s="23">
        <f>SUM(O13:O22)</f>
        <v>0</v>
      </c>
      <c r="P23" s="23">
        <f>SUM(P13:P22)</f>
        <v>11300</v>
      </c>
      <c r="Q23" s="23">
        <f>SUM(Q13:Q22)</f>
        <v>4764761.9000000004</v>
      </c>
      <c r="R23" s="20"/>
      <c r="S23" s="20"/>
      <c r="T23" s="20"/>
      <c r="U23" s="20"/>
      <c r="V23" s="20"/>
      <c r="W23" s="23">
        <f t="shared" ref="W23:AM23" si="10">SUM(W13:W22)</f>
        <v>94000</v>
      </c>
      <c r="X23" s="23">
        <f t="shared" si="10"/>
        <v>10000</v>
      </c>
      <c r="Y23" s="23">
        <f t="shared" si="10"/>
        <v>0</v>
      </c>
      <c r="Z23" s="23">
        <f t="shared" si="10"/>
        <v>3000</v>
      </c>
      <c r="AA23" s="23">
        <f t="shared" si="10"/>
        <v>1000</v>
      </c>
      <c r="AB23" s="23">
        <f t="shared" si="10"/>
        <v>14000</v>
      </c>
      <c r="AC23" s="23">
        <f t="shared" si="10"/>
        <v>80000</v>
      </c>
      <c r="AD23" s="23">
        <f t="shared" si="10"/>
        <v>0</v>
      </c>
      <c r="AE23" s="23">
        <f t="shared" si="10"/>
        <v>0</v>
      </c>
      <c r="AF23" s="23">
        <f t="shared" si="10"/>
        <v>80000</v>
      </c>
      <c r="AG23" s="23">
        <f t="shared" si="10"/>
        <v>4844761.9000000004</v>
      </c>
      <c r="AH23" s="23">
        <f t="shared" si="10"/>
        <v>588746.07000000007</v>
      </c>
      <c r="AI23" s="23">
        <f t="shared" si="10"/>
        <v>4000</v>
      </c>
      <c r="AJ23" s="23">
        <f t="shared" si="10"/>
        <v>555981.94999999995</v>
      </c>
      <c r="AK23" s="23">
        <f t="shared" si="10"/>
        <v>28764.119999999988</v>
      </c>
      <c r="AL23" s="23">
        <f t="shared" si="10"/>
        <v>-28764.119999999988</v>
      </c>
      <c r="AM23" s="23">
        <f t="shared" si="10"/>
        <v>584746.07000000007</v>
      </c>
      <c r="AN23" s="20"/>
    </row>
  </sheetData>
  <mergeCells count="18">
    <mergeCell ref="AK9:AM9"/>
    <mergeCell ref="A23:G23"/>
    <mergeCell ref="A6:AI6"/>
    <mergeCell ref="C8:S8"/>
    <mergeCell ref="E10:F10"/>
    <mergeCell ref="I9:M9"/>
    <mergeCell ref="N9:Q9"/>
    <mergeCell ref="T8:AF8"/>
    <mergeCell ref="T10:U10"/>
    <mergeCell ref="X9:AA9"/>
    <mergeCell ref="AC9:AE9"/>
    <mergeCell ref="AI9:AJ9"/>
    <mergeCell ref="AI10:AJ10"/>
    <mergeCell ref="A1:AI1"/>
    <mergeCell ref="A2:AI2"/>
    <mergeCell ref="A3:AI3"/>
    <mergeCell ref="A4:AI4"/>
    <mergeCell ref="A5:AI5"/>
  </mergeCells>
  <pageMargins left="0.7" right="0.7" top="0.75" bottom="0.75" header="0.3" footer="0.3"/>
  <pageSetup paperSiz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"/>
  <sheetViews>
    <sheetView topLeftCell="AS1" workbookViewId="0">
      <selection activeCell="BA16" sqref="BA16"/>
    </sheetView>
  </sheetViews>
  <sheetFormatPr defaultRowHeight="11.25"/>
  <cols>
    <col min="1" max="1" width="6" style="1" customWidth="1"/>
    <col min="2" max="2" width="35" style="1" customWidth="1"/>
    <col min="3" max="4" width="15" style="1" customWidth="1"/>
    <col min="5" max="6" width="12" style="1" customWidth="1"/>
    <col min="7" max="7" width="15" style="1" customWidth="1"/>
    <col min="8" max="11" width="14" style="1" customWidth="1"/>
    <col min="12" max="12" width="20" style="1" customWidth="1"/>
    <col min="13" max="14" width="14" style="1" customWidth="1"/>
    <col min="15" max="19" width="15" style="1" customWidth="1"/>
    <col min="20" max="20" width="22" style="1" customWidth="1"/>
    <col min="21" max="21" width="20" style="1" customWidth="1"/>
    <col min="22" max="22" width="22" style="1" customWidth="1"/>
    <col min="23" max="24" width="15" style="1" customWidth="1"/>
    <col min="25" max="26" width="20" style="1" customWidth="1"/>
    <col min="27" max="30" width="15" style="1" customWidth="1"/>
    <col min="31" max="31" width="20" style="1" customWidth="1"/>
    <col min="32" max="36" width="13" style="1" customWidth="1"/>
    <col min="37" max="37" width="20" style="1" customWidth="1"/>
    <col min="38" max="38" width="15" style="1" customWidth="1"/>
    <col min="39" max="39" width="22" style="1" customWidth="1"/>
    <col min="40" max="40" width="15" style="1" customWidth="1"/>
    <col min="41" max="41" width="22" style="1" customWidth="1"/>
    <col min="42" max="42" width="15" style="1" customWidth="1"/>
    <col min="43" max="45" width="20" style="1" customWidth="1"/>
    <col min="46" max="48" width="15" style="1" customWidth="1"/>
    <col min="49" max="50" width="23" style="1" customWidth="1"/>
    <col min="51" max="51" width="18" style="1" customWidth="1"/>
    <col min="52" max="52" width="8.140625" style="1" bestFit="1" customWidth="1"/>
    <col min="53" max="53" width="15.140625" style="1" customWidth="1"/>
    <col min="54" max="54" width="17" style="1" customWidth="1"/>
    <col min="55" max="55" width="17.140625" style="1" customWidth="1"/>
    <col min="56" max="16384" width="9.140625" style="1"/>
  </cols>
  <sheetData>
    <row r="1" spans="1:55">
      <c r="A1" s="28" t="s">
        <v>169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"/>
    </row>
    <row r="2" spans="1:55">
      <c r="A2" s="28" t="s">
        <v>170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"/>
    </row>
    <row r="3" spans="1:5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"/>
    </row>
    <row r="4" spans="1:5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"/>
    </row>
    <row r="5" spans="1:55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"/>
    </row>
    <row r="6" spans="1:5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"/>
    </row>
    <row r="7" spans="1:5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5">
      <c r="A8" s="3"/>
      <c r="B8" s="14"/>
      <c r="C8" s="34" t="s">
        <v>5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 t="s">
        <v>6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4"/>
      <c r="AT8" s="4"/>
      <c r="AU8" s="4"/>
      <c r="AV8" s="4"/>
      <c r="AW8" s="4"/>
      <c r="AX8" s="4"/>
      <c r="AY8" s="17"/>
      <c r="AZ8" s="24"/>
    </row>
    <row r="9" spans="1:55">
      <c r="A9" s="7" t="s">
        <v>7</v>
      </c>
      <c r="B9" s="15" t="s">
        <v>8</v>
      </c>
      <c r="C9" s="15" t="s">
        <v>171</v>
      </c>
      <c r="D9" s="15" t="s">
        <v>172</v>
      </c>
      <c r="E9" s="7"/>
      <c r="F9" s="15"/>
      <c r="G9" s="15" t="s">
        <v>11</v>
      </c>
      <c r="H9" s="15" t="s">
        <v>12</v>
      </c>
      <c r="I9" s="36" t="s">
        <v>13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29"/>
      <c r="W9" s="36" t="s">
        <v>14</v>
      </c>
      <c r="X9" s="36"/>
      <c r="Y9" s="29"/>
      <c r="Z9" s="15"/>
      <c r="AA9" s="15"/>
      <c r="AB9" s="7"/>
      <c r="AC9" s="15"/>
      <c r="AD9" s="15"/>
      <c r="AE9" s="15"/>
      <c r="AF9" s="36" t="s">
        <v>13</v>
      </c>
      <c r="AG9" s="36"/>
      <c r="AH9" s="36"/>
      <c r="AI9" s="36"/>
      <c r="AJ9" s="36"/>
      <c r="AK9" s="36"/>
      <c r="AL9" s="36"/>
      <c r="AM9" s="36"/>
      <c r="AN9" s="36"/>
      <c r="AO9" s="29"/>
      <c r="AP9" s="36" t="s">
        <v>15</v>
      </c>
      <c r="AQ9" s="29"/>
      <c r="AR9" s="15"/>
      <c r="AS9" s="15"/>
      <c r="AT9" s="15"/>
      <c r="AU9" s="37" t="s">
        <v>16</v>
      </c>
      <c r="AV9" s="38"/>
      <c r="AW9" s="29" t="s">
        <v>17</v>
      </c>
      <c r="AX9" s="29"/>
      <c r="AY9" s="15"/>
      <c r="AZ9" s="7"/>
    </row>
    <row r="10" spans="1:55">
      <c r="A10" s="7" t="s">
        <v>19</v>
      </c>
      <c r="B10" s="15" t="s">
        <v>20</v>
      </c>
      <c r="C10" s="15" t="s">
        <v>22</v>
      </c>
      <c r="D10" s="15" t="s">
        <v>173</v>
      </c>
      <c r="E10" s="29" t="s">
        <v>22</v>
      </c>
      <c r="F10" s="29"/>
      <c r="G10" s="15" t="s">
        <v>23</v>
      </c>
      <c r="H10" s="15" t="s">
        <v>24</v>
      </c>
      <c r="I10" s="15" t="s">
        <v>174</v>
      </c>
      <c r="J10" s="15" t="s">
        <v>174</v>
      </c>
      <c r="K10" s="15" t="s">
        <v>174</v>
      </c>
      <c r="L10" s="15" t="s">
        <v>175</v>
      </c>
      <c r="M10" s="15" t="s">
        <v>176</v>
      </c>
      <c r="N10" s="15" t="s">
        <v>177</v>
      </c>
      <c r="O10" s="15" t="s">
        <v>178</v>
      </c>
      <c r="P10" s="15" t="s">
        <v>179</v>
      </c>
      <c r="Q10" s="15" t="s">
        <v>180</v>
      </c>
      <c r="R10" s="15" t="s">
        <v>31</v>
      </c>
      <c r="S10" s="15" t="s">
        <v>26</v>
      </c>
      <c r="T10" s="15" t="s">
        <v>181</v>
      </c>
      <c r="U10" s="15" t="s">
        <v>32</v>
      </c>
      <c r="V10" s="15" t="s">
        <v>182</v>
      </c>
      <c r="W10" s="15" t="s">
        <v>31</v>
      </c>
      <c r="X10" s="15" t="s">
        <v>32</v>
      </c>
      <c r="Y10" s="15" t="s">
        <v>33</v>
      </c>
      <c r="Z10" s="15" t="s">
        <v>34</v>
      </c>
      <c r="AA10" s="15" t="s">
        <v>35</v>
      </c>
      <c r="AB10" s="29" t="s">
        <v>36</v>
      </c>
      <c r="AC10" s="29"/>
      <c r="AD10" s="15" t="s">
        <v>11</v>
      </c>
      <c r="AE10" s="15" t="s">
        <v>12</v>
      </c>
      <c r="AF10" s="15" t="s">
        <v>183</v>
      </c>
      <c r="AG10" s="15" t="s">
        <v>177</v>
      </c>
      <c r="AH10" s="15" t="s">
        <v>178</v>
      </c>
      <c r="AI10" s="15" t="s">
        <v>179</v>
      </c>
      <c r="AJ10" s="15" t="s">
        <v>180</v>
      </c>
      <c r="AK10" s="15" t="s">
        <v>31</v>
      </c>
      <c r="AL10" s="15" t="s">
        <v>26</v>
      </c>
      <c r="AM10" s="15" t="s">
        <v>184</v>
      </c>
      <c r="AN10" s="15" t="s">
        <v>32</v>
      </c>
      <c r="AO10" s="15" t="s">
        <v>39</v>
      </c>
      <c r="AP10" s="15" t="s">
        <v>25</v>
      </c>
      <c r="AQ10" s="15" t="s">
        <v>32</v>
      </c>
      <c r="AR10" s="15" t="s">
        <v>33</v>
      </c>
      <c r="AS10" s="15" t="s">
        <v>33</v>
      </c>
      <c r="AT10" s="15" t="s">
        <v>185</v>
      </c>
      <c r="AU10" s="36" t="s">
        <v>41</v>
      </c>
      <c r="AV10" s="29"/>
      <c r="AW10" s="15" t="s">
        <v>42</v>
      </c>
      <c r="AX10" s="15" t="s">
        <v>43</v>
      </c>
      <c r="AY10" s="15" t="s">
        <v>44</v>
      </c>
      <c r="AZ10" s="7"/>
    </row>
    <row r="11" spans="1:55">
      <c r="A11" s="7"/>
      <c r="B11" s="15"/>
      <c r="C11" s="15" t="s">
        <v>47</v>
      </c>
      <c r="D11" s="15" t="s">
        <v>186</v>
      </c>
      <c r="E11" s="15" t="s">
        <v>48</v>
      </c>
      <c r="F11" s="15" t="s">
        <v>49</v>
      </c>
      <c r="G11" s="15"/>
      <c r="H11" s="15" t="s">
        <v>50</v>
      </c>
      <c r="I11" s="15" t="s">
        <v>187</v>
      </c>
      <c r="J11" s="15" t="s">
        <v>188</v>
      </c>
      <c r="K11" s="15" t="s">
        <v>189</v>
      </c>
      <c r="L11" s="15" t="s">
        <v>190</v>
      </c>
      <c r="M11" s="15" t="s">
        <v>191</v>
      </c>
      <c r="N11" s="15" t="s">
        <v>192</v>
      </c>
      <c r="O11" s="15" t="s">
        <v>192</v>
      </c>
      <c r="P11" s="15" t="s">
        <v>193</v>
      </c>
      <c r="Q11" s="15" t="s">
        <v>192</v>
      </c>
      <c r="R11" s="15" t="s">
        <v>194</v>
      </c>
      <c r="S11" s="15" t="s">
        <v>52</v>
      </c>
      <c r="T11" s="15" t="s">
        <v>195</v>
      </c>
      <c r="U11" s="15" t="s">
        <v>58</v>
      </c>
      <c r="V11" s="15" t="s">
        <v>196</v>
      </c>
      <c r="W11" s="15" t="s">
        <v>194</v>
      </c>
      <c r="X11" s="15" t="s">
        <v>58</v>
      </c>
      <c r="Y11" s="15" t="s">
        <v>197</v>
      </c>
      <c r="Z11" s="15" t="s">
        <v>59</v>
      </c>
      <c r="AA11" s="15" t="s">
        <v>47</v>
      </c>
      <c r="AB11" s="15" t="s">
        <v>48</v>
      </c>
      <c r="AC11" s="15" t="s">
        <v>49</v>
      </c>
      <c r="AD11" s="15" t="s">
        <v>60</v>
      </c>
      <c r="AE11" s="15" t="s">
        <v>24</v>
      </c>
      <c r="AF11" s="15" t="s">
        <v>198</v>
      </c>
      <c r="AG11" s="15" t="s">
        <v>192</v>
      </c>
      <c r="AH11" s="15" t="s">
        <v>192</v>
      </c>
      <c r="AI11" s="15" t="s">
        <v>193</v>
      </c>
      <c r="AJ11" s="15" t="s">
        <v>192</v>
      </c>
      <c r="AK11" s="15" t="s">
        <v>57</v>
      </c>
      <c r="AL11" s="15" t="s">
        <v>52</v>
      </c>
      <c r="AM11" s="15" t="s">
        <v>195</v>
      </c>
      <c r="AN11" s="15" t="s">
        <v>58</v>
      </c>
      <c r="AO11" s="15" t="s">
        <v>63</v>
      </c>
      <c r="AP11" s="15" t="s">
        <v>199</v>
      </c>
      <c r="AQ11" s="15" t="s">
        <v>58</v>
      </c>
      <c r="AR11" s="15" t="s">
        <v>24</v>
      </c>
      <c r="AS11" s="15" t="s">
        <v>55</v>
      </c>
      <c r="AT11" s="15" t="s">
        <v>200</v>
      </c>
      <c r="AU11" s="15" t="s">
        <v>65</v>
      </c>
      <c r="AV11" s="15" t="s">
        <v>66</v>
      </c>
      <c r="AW11" s="15" t="s">
        <v>67</v>
      </c>
      <c r="AX11" s="15" t="s">
        <v>68</v>
      </c>
      <c r="AY11" s="15" t="s">
        <v>69</v>
      </c>
      <c r="AZ11" s="7"/>
    </row>
    <row r="12" spans="1:55">
      <c r="A12" s="7"/>
      <c r="B12" s="15"/>
      <c r="C12" s="15"/>
      <c r="D12" s="15"/>
      <c r="E12" s="15"/>
      <c r="F12" s="15"/>
      <c r="G12" s="15"/>
      <c r="H12" s="15" t="s">
        <v>71</v>
      </c>
      <c r="I12" s="15"/>
      <c r="J12" s="15"/>
      <c r="K12" s="15"/>
      <c r="L12" s="15"/>
      <c r="M12" s="15"/>
      <c r="N12" s="15"/>
      <c r="O12" s="15"/>
      <c r="P12" s="15" t="s">
        <v>201</v>
      </c>
      <c r="Q12" s="15"/>
      <c r="R12" s="15" t="s">
        <v>52</v>
      </c>
      <c r="S12" s="15"/>
      <c r="T12" s="15" t="s">
        <v>202</v>
      </c>
      <c r="U12" s="15" t="s">
        <v>24</v>
      </c>
      <c r="V12" s="15" t="s">
        <v>55</v>
      </c>
      <c r="W12" s="15" t="s">
        <v>52</v>
      </c>
      <c r="X12" s="15" t="s">
        <v>24</v>
      </c>
      <c r="Y12" s="15"/>
      <c r="Z12" s="15" t="s">
        <v>75</v>
      </c>
      <c r="AA12" s="15"/>
      <c r="AB12" s="15"/>
      <c r="AC12" s="15"/>
      <c r="AD12" s="15" t="s">
        <v>76</v>
      </c>
      <c r="AE12" s="15" t="s">
        <v>77</v>
      </c>
      <c r="AF12" s="15" t="s">
        <v>203</v>
      </c>
      <c r="AG12" s="15"/>
      <c r="AH12" s="15"/>
      <c r="AI12" s="15" t="s">
        <v>201</v>
      </c>
      <c r="AJ12" s="15"/>
      <c r="AK12" s="15"/>
      <c r="AL12" s="15"/>
      <c r="AM12" s="15" t="s">
        <v>202</v>
      </c>
      <c r="AN12" s="15" t="s">
        <v>24</v>
      </c>
      <c r="AO12" s="15" t="s">
        <v>78</v>
      </c>
      <c r="AP12" s="15" t="s">
        <v>52</v>
      </c>
      <c r="AQ12" s="15" t="s">
        <v>24</v>
      </c>
      <c r="AR12" s="15" t="s">
        <v>79</v>
      </c>
      <c r="AS12" s="15" t="s">
        <v>80</v>
      </c>
      <c r="AT12" s="15"/>
      <c r="AU12" s="15" t="s">
        <v>82</v>
      </c>
      <c r="AV12" s="15" t="s">
        <v>82</v>
      </c>
      <c r="AW12" s="15" t="s">
        <v>83</v>
      </c>
      <c r="AX12" s="15" t="s">
        <v>84</v>
      </c>
      <c r="AY12" s="15" t="s">
        <v>85</v>
      </c>
      <c r="AZ12" s="7"/>
    </row>
    <row r="13" spans="1:55" ht="15">
      <c r="A13" s="8" t="s">
        <v>86</v>
      </c>
      <c r="B13" s="16" t="s">
        <v>87</v>
      </c>
      <c r="C13" s="16" t="s">
        <v>88</v>
      </c>
      <c r="D13" s="16" t="s">
        <v>89</v>
      </c>
      <c r="E13" s="16" t="s">
        <v>90</v>
      </c>
      <c r="F13" s="16" t="s">
        <v>91</v>
      </c>
      <c r="G13" s="16" t="s">
        <v>92</v>
      </c>
      <c r="H13" s="16" t="s">
        <v>204</v>
      </c>
      <c r="I13" s="16" t="s">
        <v>205</v>
      </c>
      <c r="J13" s="16" t="s">
        <v>95</v>
      </c>
      <c r="K13" s="16" t="s">
        <v>96</v>
      </c>
      <c r="L13" s="16" t="s">
        <v>97</v>
      </c>
      <c r="M13" s="16" t="s">
        <v>206</v>
      </c>
      <c r="N13" s="16" t="s">
        <v>99</v>
      </c>
      <c r="O13" s="16" t="s">
        <v>100</v>
      </c>
      <c r="P13" s="16" t="s">
        <v>101</v>
      </c>
      <c r="Q13" s="16" t="s">
        <v>207</v>
      </c>
      <c r="R13" s="16" t="s">
        <v>208</v>
      </c>
      <c r="S13" s="16" t="s">
        <v>209</v>
      </c>
      <c r="T13" s="16" t="s">
        <v>210</v>
      </c>
      <c r="U13" s="16" t="s">
        <v>211</v>
      </c>
      <c r="V13" s="16" t="s">
        <v>212</v>
      </c>
      <c r="W13" s="16" t="s">
        <v>213</v>
      </c>
      <c r="X13" s="16" t="s">
        <v>214</v>
      </c>
      <c r="Y13" s="16" t="s">
        <v>215</v>
      </c>
      <c r="Z13" s="16" t="s">
        <v>103</v>
      </c>
      <c r="AA13" s="16" t="s">
        <v>104</v>
      </c>
      <c r="AB13" s="16" t="s">
        <v>105</v>
      </c>
      <c r="AC13" s="16" t="s">
        <v>106</v>
      </c>
      <c r="AD13" s="16" t="s">
        <v>107</v>
      </c>
      <c r="AE13" s="16" t="s">
        <v>216</v>
      </c>
      <c r="AF13" s="16" t="s">
        <v>109</v>
      </c>
      <c r="AG13" s="16" t="s">
        <v>217</v>
      </c>
      <c r="AH13" s="16" t="s">
        <v>111</v>
      </c>
      <c r="AI13" s="16" t="s">
        <v>112</v>
      </c>
      <c r="AJ13" s="16" t="s">
        <v>218</v>
      </c>
      <c r="AK13" s="16" t="s">
        <v>114</v>
      </c>
      <c r="AL13" s="16" t="s">
        <v>115</v>
      </c>
      <c r="AM13" s="16" t="s">
        <v>116</v>
      </c>
      <c r="AN13" s="16" t="s">
        <v>219</v>
      </c>
      <c r="AO13" s="16" t="s">
        <v>220</v>
      </c>
      <c r="AP13" s="16" t="s">
        <v>221</v>
      </c>
      <c r="AQ13" s="16" t="s">
        <v>222</v>
      </c>
      <c r="AR13" s="16" t="s">
        <v>223</v>
      </c>
      <c r="AS13" s="16" t="s">
        <v>224</v>
      </c>
      <c r="AT13" s="16" t="s">
        <v>225</v>
      </c>
      <c r="AU13" s="16" t="s">
        <v>120</v>
      </c>
      <c r="AV13" s="16" t="s">
        <v>121</v>
      </c>
      <c r="AW13" s="16" t="s">
        <v>226</v>
      </c>
      <c r="AX13" s="16" t="s">
        <v>227</v>
      </c>
      <c r="AY13" s="16" t="s">
        <v>228</v>
      </c>
      <c r="AZ13" s="41" t="s">
        <v>257</v>
      </c>
      <c r="BA13" s="39" t="s">
        <v>245</v>
      </c>
      <c r="BB13" s="39" t="s">
        <v>246</v>
      </c>
      <c r="BC13" s="40" t="s">
        <v>247</v>
      </c>
    </row>
    <row r="14" spans="1:55">
      <c r="A14" s="1">
        <v>1</v>
      </c>
      <c r="B14" s="1" t="s">
        <v>229</v>
      </c>
      <c r="C14" s="5" t="s">
        <v>152</v>
      </c>
      <c r="D14" s="5" t="s">
        <v>230</v>
      </c>
      <c r="E14" s="1" t="s">
        <v>231</v>
      </c>
      <c r="F14" s="1" t="s">
        <v>232</v>
      </c>
      <c r="G14" s="5" t="s">
        <v>233</v>
      </c>
      <c r="H14" s="21">
        <f>SUM(V14+Y14)</f>
        <v>105082.5</v>
      </c>
      <c r="I14" s="21">
        <v>500</v>
      </c>
      <c r="J14" s="21">
        <v>13042</v>
      </c>
      <c r="K14" s="21">
        <v>156504</v>
      </c>
      <c r="L14" s="25">
        <v>151</v>
      </c>
      <c r="M14" s="21">
        <v>65000</v>
      </c>
      <c r="N14" s="21">
        <v>0</v>
      </c>
      <c r="O14" s="21">
        <v>0</v>
      </c>
      <c r="P14" s="21">
        <v>3387.5</v>
      </c>
      <c r="Q14" s="21">
        <v>0</v>
      </c>
      <c r="R14" s="21">
        <v>32500</v>
      </c>
      <c r="S14" s="21">
        <v>0</v>
      </c>
      <c r="T14" s="21">
        <v>4195</v>
      </c>
      <c r="U14" s="21">
        <v>0</v>
      </c>
      <c r="V14" s="21">
        <f>SUM(M14+N14+O14+P14+Q14+R14+S14+T14+U14)</f>
        <v>105082.5</v>
      </c>
      <c r="W14" s="21">
        <v>0</v>
      </c>
      <c r="X14" s="21">
        <v>0</v>
      </c>
      <c r="Y14" s="21">
        <f>SUM(W14+X14)</f>
        <v>0</v>
      </c>
      <c r="Z14" s="1" t="s">
        <v>234</v>
      </c>
      <c r="AA14" s="5" t="s">
        <v>152</v>
      </c>
      <c r="AD14" s="5" t="s">
        <v>131</v>
      </c>
      <c r="AE14" s="21">
        <f>SUM(AO14+AR14)</f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f>SUM(AF14+AG14+AH14+AI14+AJ14+AK14+AL14+AM14+AN14)</f>
        <v>0</v>
      </c>
      <c r="AP14" s="21">
        <v>0</v>
      </c>
      <c r="AQ14" s="21">
        <v>0</v>
      </c>
      <c r="AR14" s="21">
        <f>SUM(AP14+AQ14)</f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1" t="s">
        <v>235</v>
      </c>
      <c r="BA14" s="42" t="s">
        <v>258</v>
      </c>
      <c r="BB14" s="42" t="s">
        <v>258</v>
      </c>
      <c r="BC14" s="42" t="s">
        <v>258</v>
      </c>
    </row>
    <row r="15" spans="1:55">
      <c r="A15" s="1">
        <v>2</v>
      </c>
      <c r="B15" s="1" t="s">
        <v>236</v>
      </c>
      <c r="C15" s="5" t="s">
        <v>128</v>
      </c>
      <c r="D15" s="5" t="s">
        <v>230</v>
      </c>
      <c r="E15" s="1" t="s">
        <v>231</v>
      </c>
      <c r="F15" s="1" t="s">
        <v>130</v>
      </c>
      <c r="G15" s="5" t="s">
        <v>131</v>
      </c>
      <c r="H15" s="21">
        <f>SUM(V15+Y15)</f>
        <v>293177</v>
      </c>
      <c r="I15" s="21">
        <v>600</v>
      </c>
      <c r="J15" s="21">
        <v>15650</v>
      </c>
      <c r="K15" s="21">
        <v>187800</v>
      </c>
      <c r="L15" s="25">
        <v>365</v>
      </c>
      <c r="M15" s="21">
        <v>187800</v>
      </c>
      <c r="N15" s="21">
        <v>0</v>
      </c>
      <c r="O15" s="21">
        <v>0</v>
      </c>
      <c r="P15" s="21">
        <v>0</v>
      </c>
      <c r="Q15" s="21">
        <v>0</v>
      </c>
      <c r="R15" s="21">
        <v>93900</v>
      </c>
      <c r="S15" s="21">
        <v>0</v>
      </c>
      <c r="T15" s="21">
        <v>11477</v>
      </c>
      <c r="U15" s="21">
        <v>0</v>
      </c>
      <c r="V15" s="21">
        <f>SUM(M15+N15+O15+P15+Q15+R15+S15+T15+U15)</f>
        <v>293177</v>
      </c>
      <c r="W15" s="21">
        <v>0</v>
      </c>
      <c r="X15" s="21">
        <v>0</v>
      </c>
      <c r="Y15" s="21">
        <f>SUM(W15+X15)</f>
        <v>0</v>
      </c>
      <c r="Z15" s="1" t="s">
        <v>237</v>
      </c>
      <c r="AA15" s="5" t="s">
        <v>128</v>
      </c>
      <c r="AD15" s="5" t="s">
        <v>131</v>
      </c>
      <c r="AE15" s="21">
        <f>SUM(AO15+AR15)</f>
        <v>28000</v>
      </c>
      <c r="AF15" s="21">
        <v>6500</v>
      </c>
      <c r="AG15" s="21">
        <v>3000</v>
      </c>
      <c r="AH15" s="21">
        <v>3000</v>
      </c>
      <c r="AI15" s="21">
        <v>1500</v>
      </c>
      <c r="AJ15" s="21">
        <v>0</v>
      </c>
      <c r="AK15" s="21">
        <v>5000</v>
      </c>
      <c r="AL15" s="21">
        <v>0</v>
      </c>
      <c r="AM15" s="21">
        <v>4000</v>
      </c>
      <c r="AN15" s="21">
        <v>0</v>
      </c>
      <c r="AO15" s="21">
        <f>SUM(AF15+AG15+AH15+AI15+AJ15+AK15+AL15+AM15+AN15)</f>
        <v>23000</v>
      </c>
      <c r="AP15" s="21">
        <v>5000</v>
      </c>
      <c r="AQ15" s="21">
        <v>0</v>
      </c>
      <c r="AR15" s="21">
        <f>SUM(AP15+AQ15)</f>
        <v>5000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1" t="s">
        <v>238</v>
      </c>
      <c r="BA15" s="42" t="s">
        <v>259</v>
      </c>
      <c r="BB15" s="42" t="s">
        <v>259</v>
      </c>
      <c r="BC15" s="42" t="s">
        <v>259</v>
      </c>
    </row>
    <row r="16" spans="1:55">
      <c r="A16" s="18">
        <v>3</v>
      </c>
      <c r="B16" s="18" t="s">
        <v>239</v>
      </c>
      <c r="C16" s="19" t="s">
        <v>128</v>
      </c>
      <c r="D16" s="19" t="s">
        <v>230</v>
      </c>
      <c r="E16" s="18" t="s">
        <v>240</v>
      </c>
      <c r="F16" s="18" t="s">
        <v>241</v>
      </c>
      <c r="G16" s="19" t="s">
        <v>233</v>
      </c>
      <c r="H16" s="22">
        <f>SUM(V16+Y16)</f>
        <v>219128.5</v>
      </c>
      <c r="I16" s="22">
        <v>700</v>
      </c>
      <c r="J16" s="22">
        <v>18258</v>
      </c>
      <c r="K16" s="22">
        <v>219096</v>
      </c>
      <c r="L16" s="26">
        <v>196</v>
      </c>
      <c r="M16" s="22">
        <v>119000</v>
      </c>
      <c r="N16" s="22">
        <v>0</v>
      </c>
      <c r="O16" s="22">
        <v>0</v>
      </c>
      <c r="P16" s="22">
        <v>0</v>
      </c>
      <c r="Q16" s="22">
        <v>0</v>
      </c>
      <c r="R16" s="22">
        <v>59500</v>
      </c>
      <c r="S16" s="22">
        <v>0</v>
      </c>
      <c r="T16" s="22">
        <v>40628.5</v>
      </c>
      <c r="U16" s="22">
        <v>0</v>
      </c>
      <c r="V16" s="22">
        <f>SUM(M16+N16+O16+P16+Q16+R16+S16+T16+U16)</f>
        <v>219128.5</v>
      </c>
      <c r="W16" s="22">
        <v>0</v>
      </c>
      <c r="X16" s="22">
        <v>0</v>
      </c>
      <c r="Y16" s="22">
        <f>SUM(W16+X16)</f>
        <v>0</v>
      </c>
      <c r="Z16" s="18" t="s">
        <v>242</v>
      </c>
      <c r="AA16" s="19" t="s">
        <v>128</v>
      </c>
      <c r="AB16" s="18"/>
      <c r="AC16" s="18"/>
      <c r="AD16" s="19" t="s">
        <v>131</v>
      </c>
      <c r="AE16" s="22">
        <f>SUM(AO16+AR16)</f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f>SUM(AF16+AG16+AH16+AI16+AJ16+AK16+AL16+AM16+AN16)</f>
        <v>0</v>
      </c>
      <c r="AP16" s="22">
        <v>0</v>
      </c>
      <c r="AQ16" s="22">
        <v>0</v>
      </c>
      <c r="AR16" s="22">
        <f>SUM(AP16+AQ16)</f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1" t="s">
        <v>243</v>
      </c>
      <c r="BA16" s="42" t="s">
        <v>260</v>
      </c>
      <c r="BB16" s="42" t="s">
        <v>260</v>
      </c>
      <c r="BC16" s="42" t="s">
        <v>260</v>
      </c>
    </row>
    <row r="17" spans="1:51">
      <c r="A17" s="30" t="s">
        <v>168</v>
      </c>
      <c r="B17" s="31"/>
      <c r="C17" s="31"/>
      <c r="D17" s="31"/>
      <c r="E17" s="31"/>
      <c r="F17" s="31"/>
      <c r="G17" s="31"/>
      <c r="H17" s="23">
        <f>SUM(H13:H16)</f>
        <v>617388</v>
      </c>
      <c r="I17" s="23">
        <f>SUM(I13:I16)</f>
        <v>1800</v>
      </c>
      <c r="J17" s="23">
        <f>SUM(J13:J16)</f>
        <v>46950</v>
      </c>
      <c r="K17" s="23">
        <f>SUM(K13:K16)</f>
        <v>563400</v>
      </c>
      <c r="L17" s="27">
        <f>SUM(L13:L16)</f>
        <v>712</v>
      </c>
      <c r="M17" s="23">
        <f>SUM(M13:N16)</f>
        <v>371800</v>
      </c>
      <c r="N17" s="23">
        <f t="shared" ref="N17:Y17" si="0">SUM(N13:N16)</f>
        <v>0</v>
      </c>
      <c r="O17" s="23">
        <f t="shared" si="0"/>
        <v>0</v>
      </c>
      <c r="P17" s="23">
        <f t="shared" si="0"/>
        <v>3387.5</v>
      </c>
      <c r="Q17" s="23">
        <f t="shared" si="0"/>
        <v>0</v>
      </c>
      <c r="R17" s="23">
        <f t="shared" si="0"/>
        <v>185900</v>
      </c>
      <c r="S17" s="23">
        <f t="shared" si="0"/>
        <v>0</v>
      </c>
      <c r="T17" s="23">
        <f t="shared" si="0"/>
        <v>56300.5</v>
      </c>
      <c r="U17" s="23">
        <f t="shared" si="0"/>
        <v>0</v>
      </c>
      <c r="V17" s="23">
        <f t="shared" si="0"/>
        <v>617388</v>
      </c>
      <c r="W17" s="23">
        <f t="shared" si="0"/>
        <v>0</v>
      </c>
      <c r="X17" s="23">
        <f t="shared" si="0"/>
        <v>0</v>
      </c>
      <c r="Y17" s="23">
        <f t="shared" si="0"/>
        <v>0</v>
      </c>
      <c r="Z17" s="20"/>
      <c r="AA17" s="20"/>
      <c r="AB17" s="20"/>
      <c r="AC17" s="20"/>
      <c r="AD17" s="20"/>
      <c r="AE17" s="23">
        <f t="shared" ref="AE17:AY17" si="1">SUM(AE13:AE16)</f>
        <v>28000</v>
      </c>
      <c r="AF17" s="23">
        <f t="shared" si="1"/>
        <v>6500</v>
      </c>
      <c r="AG17" s="23">
        <f t="shared" si="1"/>
        <v>3000</v>
      </c>
      <c r="AH17" s="23">
        <f t="shared" si="1"/>
        <v>3000</v>
      </c>
      <c r="AI17" s="23">
        <f t="shared" si="1"/>
        <v>1500</v>
      </c>
      <c r="AJ17" s="23">
        <f t="shared" si="1"/>
        <v>0</v>
      </c>
      <c r="AK17" s="23">
        <f t="shared" si="1"/>
        <v>5000</v>
      </c>
      <c r="AL17" s="23">
        <f t="shared" si="1"/>
        <v>0</v>
      </c>
      <c r="AM17" s="23">
        <f t="shared" si="1"/>
        <v>4000</v>
      </c>
      <c r="AN17" s="23">
        <f t="shared" si="1"/>
        <v>0</v>
      </c>
      <c r="AO17" s="23">
        <f t="shared" si="1"/>
        <v>23000</v>
      </c>
      <c r="AP17" s="23">
        <f t="shared" si="1"/>
        <v>5000</v>
      </c>
      <c r="AQ17" s="23">
        <f t="shared" si="1"/>
        <v>0</v>
      </c>
      <c r="AR17" s="23">
        <f t="shared" si="1"/>
        <v>5000</v>
      </c>
      <c r="AS17" s="23">
        <f t="shared" si="1"/>
        <v>0</v>
      </c>
      <c r="AT17" s="23">
        <f t="shared" si="1"/>
        <v>0</v>
      </c>
      <c r="AU17" s="23">
        <f t="shared" si="1"/>
        <v>0</v>
      </c>
      <c r="AV17" s="23">
        <f t="shared" si="1"/>
        <v>0</v>
      </c>
      <c r="AW17" s="23">
        <f t="shared" si="1"/>
        <v>0</v>
      </c>
      <c r="AX17" s="23">
        <f t="shared" si="1"/>
        <v>0</v>
      </c>
      <c r="AY17" s="23">
        <f t="shared" si="1"/>
        <v>0</v>
      </c>
    </row>
  </sheetData>
  <mergeCells count="18">
    <mergeCell ref="A17:G17"/>
    <mergeCell ref="A6:AY6"/>
    <mergeCell ref="C8:AA8"/>
    <mergeCell ref="E10:F10"/>
    <mergeCell ref="I9:V9"/>
    <mergeCell ref="W9:Y9"/>
    <mergeCell ref="AB8:AR8"/>
    <mergeCell ref="AB10:AC10"/>
    <mergeCell ref="AF9:AO9"/>
    <mergeCell ref="AP9:AQ9"/>
    <mergeCell ref="AU9:AV9"/>
    <mergeCell ref="AU10:AV10"/>
    <mergeCell ref="AW9:AX9"/>
    <mergeCell ref="A1:AY1"/>
    <mergeCell ref="A2:AY2"/>
    <mergeCell ref="A3:AY3"/>
    <mergeCell ref="A4:AY4"/>
    <mergeCell ref="A5:AY5"/>
  </mergeCells>
  <pageMargins left="0.7" right="0.7" top="0.75" bottom="0.75" header="0.3" footer="0.3"/>
  <pageSetup paperSize="5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1604C-1</vt:lpstr>
      <vt:lpstr>1604C-2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Ruben Corral</dc:title>
  <dc:creator>Ruben Corral</dc:creator>
  <cp:lastModifiedBy>frey fil</cp:lastModifiedBy>
  <dcterms:created xsi:type="dcterms:W3CDTF">2022-06-20T05:14:54Z</dcterms:created>
  <dcterms:modified xsi:type="dcterms:W3CDTF">2022-06-20T05:44:08Z</dcterms:modified>
</cp:coreProperties>
</file>